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allacea\Downloads\"/>
    </mc:Choice>
  </mc:AlternateContent>
  <bookViews>
    <workbookView xWindow="0" yWindow="0" windowWidth="28800" windowHeight="11730" activeTab="6"/>
  </bookViews>
  <sheets>
    <sheet name="Identificação" sheetId="1" r:id="rId1"/>
    <sheet name="Orçamento" sheetId="2" r:id="rId2"/>
    <sheet name="Usos e Fontes" sheetId="3" r:id="rId3"/>
    <sheet name="Vencimentos" sheetId="4" r:id="rId4"/>
    <sheet name="Material" sheetId="5" r:id="rId5"/>
    <sheet name="STPF" sheetId="6" r:id="rId6"/>
    <sheet name="STPJ" sheetId="7" r:id="rId7"/>
    <sheet name="Obras e Instalações" sheetId="8" r:id="rId8"/>
    <sheet name="Equipamento" sheetId="9" r:id="rId9"/>
    <sheet name="Conciliação" sheetId="10" r:id="rId10"/>
  </sheets>
  <externalReferences>
    <externalReference r:id="rId11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4" l="1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C18" i="3"/>
  <c r="C17" i="3"/>
  <c r="D2" i="8" l="1"/>
  <c r="D3" i="8"/>
  <c r="D4" i="8"/>
  <c r="P10" i="4"/>
  <c r="O10" i="4"/>
  <c r="M10" i="4"/>
  <c r="K10" i="4"/>
  <c r="J10" i="4"/>
  <c r="I10" i="4"/>
  <c r="P28" i="4"/>
  <c r="O28" i="4"/>
  <c r="M28" i="4"/>
  <c r="K28" i="4"/>
  <c r="J28" i="4"/>
  <c r="I28" i="4" s="1"/>
  <c r="P27" i="4"/>
  <c r="O27" i="4"/>
  <c r="M27" i="4"/>
  <c r="K27" i="4"/>
  <c r="J27" i="4"/>
  <c r="N27" i="4" s="1"/>
  <c r="P26" i="4"/>
  <c r="O26" i="4"/>
  <c r="K26" i="4"/>
  <c r="J26" i="4"/>
  <c r="P25" i="4"/>
  <c r="O25" i="4"/>
  <c r="M25" i="4"/>
  <c r="K25" i="4"/>
  <c r="J25" i="4"/>
  <c r="I25" i="4" s="1"/>
  <c r="P24" i="4"/>
  <c r="O24" i="4"/>
  <c r="M24" i="4"/>
  <c r="K24" i="4"/>
  <c r="J24" i="4"/>
  <c r="I24" i="4" s="1"/>
  <c r="P23" i="4"/>
  <c r="O23" i="4"/>
  <c r="M23" i="4"/>
  <c r="K23" i="4"/>
  <c r="J23" i="4"/>
  <c r="I23" i="4" s="1"/>
  <c r="P22" i="4"/>
  <c r="O22" i="4"/>
  <c r="M22" i="4"/>
  <c r="K22" i="4"/>
  <c r="J22" i="4"/>
  <c r="P21" i="4"/>
  <c r="O21" i="4"/>
  <c r="K21" i="4"/>
  <c r="J21" i="4"/>
  <c r="I21" i="4" s="1"/>
  <c r="I19" i="4"/>
  <c r="I20" i="4"/>
  <c r="I36" i="4"/>
  <c r="I37" i="4"/>
  <c r="I38" i="4"/>
  <c r="I46" i="4"/>
  <c r="I48" i="4"/>
  <c r="I55" i="4"/>
  <c r="I56" i="4"/>
  <c r="I57" i="4"/>
  <c r="N10" i="4" l="1"/>
  <c r="N22" i="4"/>
  <c r="N24" i="4"/>
  <c r="N25" i="4"/>
  <c r="I27" i="4"/>
  <c r="N28" i="4"/>
  <c r="N26" i="4"/>
  <c r="N23" i="4"/>
  <c r="M26" i="4"/>
  <c r="M21" i="4"/>
  <c r="N21" i="4" s="1"/>
  <c r="I22" i="4"/>
  <c r="I26" i="4"/>
  <c r="P11" i="4"/>
  <c r="P12" i="4"/>
  <c r="P13" i="4"/>
  <c r="P14" i="4"/>
  <c r="P15" i="4"/>
  <c r="P16" i="4"/>
  <c r="P17" i="4"/>
  <c r="P18" i="4"/>
  <c r="P29" i="4"/>
  <c r="P30" i="4"/>
  <c r="P31" i="4"/>
  <c r="P32" i="4"/>
  <c r="P33" i="4"/>
  <c r="P34" i="4"/>
  <c r="P35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 l="1"/>
  <c r="O46" i="4"/>
  <c r="J11" i="4"/>
  <c r="J12" i="4"/>
  <c r="J13" i="4"/>
  <c r="J14" i="4"/>
  <c r="J15" i="4"/>
  <c r="J16" i="4"/>
  <c r="J17" i="4"/>
  <c r="J18" i="4"/>
  <c r="J29" i="4"/>
  <c r="J30" i="4"/>
  <c r="J31" i="4"/>
  <c r="J32" i="4"/>
  <c r="J33" i="4"/>
  <c r="J34" i="4"/>
  <c r="J35" i="4"/>
  <c r="J39" i="4"/>
  <c r="J40" i="4"/>
  <c r="J41" i="4"/>
  <c r="J42" i="4"/>
  <c r="J43" i="4"/>
  <c r="J44" i="4"/>
  <c r="J45" i="4"/>
  <c r="J47" i="4"/>
  <c r="J49" i="4"/>
  <c r="J50" i="4"/>
  <c r="J51" i="4"/>
  <c r="J52" i="4"/>
  <c r="J53" i="4"/>
  <c r="J54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O11" i="4"/>
  <c r="O12" i="4"/>
  <c r="O13" i="4"/>
  <c r="O14" i="4"/>
  <c r="O15" i="4"/>
  <c r="O16" i="4"/>
  <c r="O17" i="4"/>
  <c r="O18" i="4"/>
  <c r="O29" i="4"/>
  <c r="O30" i="4"/>
  <c r="O31" i="4"/>
  <c r="O32" i="4"/>
  <c r="O33" i="4"/>
  <c r="O34" i="4"/>
  <c r="O35" i="4"/>
  <c r="O39" i="4"/>
  <c r="O40" i="4"/>
  <c r="O41" i="4"/>
  <c r="O42" i="4"/>
  <c r="O43" i="4"/>
  <c r="O44" i="4"/>
  <c r="O45" i="4"/>
  <c r="O47" i="4"/>
  <c r="O48" i="4"/>
  <c r="O49" i="4"/>
  <c r="O50" i="4"/>
  <c r="O51" i="4"/>
  <c r="O52" i="4"/>
  <c r="O53" i="4"/>
  <c r="O54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K11" i="4"/>
  <c r="Q11" i="4" s="1"/>
  <c r="K12" i="4"/>
  <c r="K13" i="4"/>
  <c r="K14" i="4"/>
  <c r="K15" i="4"/>
  <c r="K16" i="4"/>
  <c r="K17" i="4"/>
  <c r="K18" i="4"/>
  <c r="K29" i="4"/>
  <c r="K30" i="4"/>
  <c r="K31" i="4"/>
  <c r="K32" i="4"/>
  <c r="K33" i="4"/>
  <c r="K34" i="4"/>
  <c r="K35" i="4"/>
  <c r="K39" i="4"/>
  <c r="K40" i="4"/>
  <c r="K41" i="4"/>
  <c r="K42" i="4"/>
  <c r="K43" i="4"/>
  <c r="K44" i="4"/>
  <c r="K45" i="4"/>
  <c r="K47" i="4"/>
  <c r="K49" i="4"/>
  <c r="K50" i="4"/>
  <c r="K51" i="4"/>
  <c r="K52" i="4"/>
  <c r="K53" i="4"/>
  <c r="K54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M11" i="4"/>
  <c r="M12" i="4"/>
  <c r="M13" i="4"/>
  <c r="M14" i="4"/>
  <c r="M15" i="4"/>
  <c r="M16" i="4"/>
  <c r="M17" i="4"/>
  <c r="M18" i="4"/>
  <c r="M19" i="4"/>
  <c r="N19" i="4" s="1"/>
  <c r="M20" i="4"/>
  <c r="N20" i="4" s="1"/>
  <c r="M29" i="4"/>
  <c r="M30" i="4"/>
  <c r="M31" i="4"/>
  <c r="M32" i="4"/>
  <c r="M33" i="4"/>
  <c r="M34" i="4"/>
  <c r="M35" i="4"/>
  <c r="M36" i="4"/>
  <c r="N36" i="4" s="1"/>
  <c r="M37" i="4"/>
  <c r="N37" i="4" s="1"/>
  <c r="M38" i="4"/>
  <c r="N38" i="4" s="1"/>
  <c r="M39" i="4"/>
  <c r="M40" i="4"/>
  <c r="M41" i="4"/>
  <c r="M42" i="4"/>
  <c r="M43" i="4"/>
  <c r="M44" i="4"/>
  <c r="M45" i="4"/>
  <c r="M46" i="4"/>
  <c r="N46" i="4" s="1"/>
  <c r="M47" i="4"/>
  <c r="M48" i="4"/>
  <c r="N48" i="4" s="1"/>
  <c r="M49" i="4"/>
  <c r="M50" i="4"/>
  <c r="M51" i="4"/>
  <c r="M52" i="4"/>
  <c r="M53" i="4"/>
  <c r="M54" i="4"/>
  <c r="M55" i="4"/>
  <c r="N55" i="4" s="1"/>
  <c r="M56" i="4"/>
  <c r="N56" i="4" s="1"/>
  <c r="M57" i="4"/>
  <c r="N57" i="4" s="1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Q79" i="4" l="1"/>
  <c r="I79" i="4"/>
  <c r="N79" i="4"/>
  <c r="I75" i="4"/>
  <c r="N75" i="4"/>
  <c r="I71" i="4"/>
  <c r="N71" i="4"/>
  <c r="I67" i="4"/>
  <c r="N67" i="4"/>
  <c r="I63" i="4"/>
  <c r="N63" i="4"/>
  <c r="I59" i="4"/>
  <c r="N59" i="4"/>
  <c r="I52" i="4"/>
  <c r="N52" i="4"/>
  <c r="I47" i="4"/>
  <c r="N47" i="4"/>
  <c r="I42" i="4"/>
  <c r="N42" i="4"/>
  <c r="I35" i="4"/>
  <c r="N35" i="4"/>
  <c r="I31" i="4"/>
  <c r="N31" i="4"/>
  <c r="I17" i="4"/>
  <c r="N17" i="4"/>
  <c r="I13" i="4"/>
  <c r="N13" i="4"/>
  <c r="I78" i="4"/>
  <c r="N78" i="4"/>
  <c r="I74" i="4"/>
  <c r="N74" i="4"/>
  <c r="I70" i="4"/>
  <c r="N70" i="4"/>
  <c r="I66" i="4"/>
  <c r="N66" i="4"/>
  <c r="I62" i="4"/>
  <c r="N62" i="4"/>
  <c r="I58" i="4"/>
  <c r="N58" i="4"/>
  <c r="I51" i="4"/>
  <c r="N51" i="4"/>
  <c r="I45" i="4"/>
  <c r="N45" i="4"/>
  <c r="I41" i="4"/>
  <c r="N41" i="4"/>
  <c r="I34" i="4"/>
  <c r="N34" i="4"/>
  <c r="I30" i="4"/>
  <c r="N30" i="4"/>
  <c r="I16" i="4"/>
  <c r="N16" i="4"/>
  <c r="I12" i="4"/>
  <c r="N12" i="4"/>
  <c r="I77" i="4"/>
  <c r="N77" i="4"/>
  <c r="I73" i="4"/>
  <c r="N73" i="4"/>
  <c r="I69" i="4"/>
  <c r="N69" i="4"/>
  <c r="I65" i="4"/>
  <c r="N65" i="4"/>
  <c r="I61" i="4"/>
  <c r="N61" i="4"/>
  <c r="I54" i="4"/>
  <c r="N54" i="4"/>
  <c r="I50" i="4"/>
  <c r="N50" i="4"/>
  <c r="I44" i="4"/>
  <c r="N44" i="4"/>
  <c r="I40" i="4"/>
  <c r="N40" i="4"/>
  <c r="I33" i="4"/>
  <c r="N33" i="4"/>
  <c r="I29" i="4"/>
  <c r="N29" i="4"/>
  <c r="I15" i="4"/>
  <c r="N15" i="4"/>
  <c r="I11" i="4"/>
  <c r="N11" i="4"/>
  <c r="I76" i="4"/>
  <c r="N76" i="4"/>
  <c r="I72" i="4"/>
  <c r="N72" i="4"/>
  <c r="I68" i="4"/>
  <c r="N68" i="4"/>
  <c r="I64" i="4"/>
  <c r="N64" i="4"/>
  <c r="I60" i="4"/>
  <c r="N60" i="4"/>
  <c r="I53" i="4"/>
  <c r="N53" i="4"/>
  <c r="I49" i="4"/>
  <c r="N49" i="4"/>
  <c r="I43" i="4"/>
  <c r="N43" i="4"/>
  <c r="I39" i="4"/>
  <c r="N39" i="4"/>
  <c r="I32" i="4"/>
  <c r="N32" i="4"/>
  <c r="I18" i="4"/>
  <c r="N18" i="4"/>
  <c r="I14" i="4"/>
  <c r="N14" i="4"/>
  <c r="M80" i="4"/>
  <c r="D147" i="10"/>
  <c r="C147" i="10"/>
  <c r="E18" i="3"/>
  <c r="D4" i="9"/>
  <c r="D3" i="9"/>
  <c r="D2" i="9"/>
  <c r="L38" i="9"/>
  <c r="K38" i="9"/>
  <c r="K39" i="9" s="1"/>
  <c r="J37" i="8"/>
  <c r="D4" i="7"/>
  <c r="D3" i="7"/>
  <c r="D2" i="7"/>
  <c r="I39" i="7"/>
  <c r="E16" i="3" s="1"/>
  <c r="F16" i="3" s="1"/>
  <c r="E12" i="3"/>
  <c r="D4" i="6"/>
  <c r="D3" i="6"/>
  <c r="D2" i="6"/>
  <c r="I39" i="6"/>
  <c r="E15" i="3" s="1"/>
  <c r="F15" i="3" s="1"/>
  <c r="D4" i="5"/>
  <c r="D3" i="5"/>
  <c r="D2" i="5"/>
  <c r="I39" i="5"/>
  <c r="E14" i="3" s="1"/>
  <c r="F14" i="3" s="1"/>
  <c r="D5" i="4"/>
  <c r="D4" i="4"/>
  <c r="D3" i="4"/>
  <c r="K80" i="4"/>
  <c r="C9" i="3"/>
  <c r="C8" i="3"/>
  <c r="C7" i="3"/>
  <c r="C16" i="3"/>
  <c r="C15" i="3"/>
  <c r="C14" i="3"/>
  <c r="C13" i="3"/>
  <c r="D19" i="3"/>
  <c r="E17" i="3"/>
  <c r="F17" i="3" s="1"/>
  <c r="L24" i="2"/>
  <c r="E147" i="10" l="1"/>
  <c r="N80" i="4"/>
  <c r="G80" i="4"/>
  <c r="F18" i="3"/>
  <c r="I80" i="4"/>
  <c r="G15" i="3"/>
  <c r="G17" i="3"/>
  <c r="G16" i="3"/>
  <c r="G18" i="3"/>
  <c r="G14" i="3"/>
  <c r="C19" i="3"/>
  <c r="Q80" i="4" l="1"/>
  <c r="E13" i="3" s="1"/>
  <c r="E19" i="3" l="1"/>
  <c r="F13" i="3"/>
  <c r="F19" i="3" l="1"/>
  <c r="G13" i="3"/>
  <c r="G19" i="3" s="1"/>
  <c r="J80" i="4"/>
  <c r="O80" i="4"/>
</calcChain>
</file>

<file path=xl/comments1.xml><?xml version="1.0" encoding="utf-8"?>
<comments xmlns="http://schemas.openxmlformats.org/spreadsheetml/2006/main">
  <authors>
    <author>Patricia</author>
  </authors>
  <commentList>
    <comment ref="D8" authorId="0" shapeId="0">
      <text>
        <r>
          <rPr>
            <sz val="9"/>
            <color indexed="81"/>
            <rFont val="Tahoma"/>
            <family val="2"/>
          </rPr>
          <t>Usar a mesma nomenclatura constante na relação de itens do projeto, de modo que a despesa informada na coluna da esquerda possa ser associada com um item previsto no projeto.</t>
        </r>
      </text>
    </comment>
  </commentList>
</comments>
</file>

<file path=xl/sharedStrings.xml><?xml version="1.0" encoding="utf-8"?>
<sst xmlns="http://schemas.openxmlformats.org/spreadsheetml/2006/main" count="151" uniqueCount="84">
  <si>
    <t>FORMULÁRIO DE PRESTAÇÃO DE CONTAS - SEECT/PB</t>
  </si>
  <si>
    <t xml:space="preserve">Período de Comprovação:    </t>
  </si>
  <si>
    <t>Tipo de Prestação de Contas:</t>
  </si>
  <si>
    <t>Preencha com os dados da empresa e do projeto</t>
  </si>
  <si>
    <t>Nome da Instituição:</t>
  </si>
  <si>
    <t>Nº do Contrato/Convenio:</t>
  </si>
  <si>
    <t>Orçamento Aprovado:</t>
  </si>
  <si>
    <t>Serviços de Terceiros - Pessoa Física</t>
  </si>
  <si>
    <t>Serviços de Terceiros - Pessoa Jurídica</t>
  </si>
  <si>
    <t>Obras e Instalações</t>
  </si>
  <si>
    <t>Equipamento e Material Permanente</t>
  </si>
  <si>
    <r>
      <t>Total do Projeto - Recursos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9"/>
        <rFont val="Arial"/>
        <family val="2"/>
      </rPr>
      <t>SEECT/PB</t>
    </r>
    <r>
      <rPr>
        <b/>
        <sz val="10"/>
        <rFont val="Arial"/>
        <family val="2"/>
      </rPr>
      <t>:</t>
    </r>
  </si>
  <si>
    <t>Vencimentos e Obrigações Patronais</t>
  </si>
  <si>
    <t>Material de Consumo</t>
  </si>
  <si>
    <t>ITENS DE DISPÊNDIO</t>
  </si>
  <si>
    <t>ORÇAMENTO CONTRATADO</t>
  </si>
  <si>
    <t>TOTAL APROVADO NOS PERÍODOS ANTERIORES</t>
  </si>
  <si>
    <t>COMPROVADO NO                PERÍODO ATUAL</t>
  </si>
  <si>
    <t>SOMATÓRIO</t>
  </si>
  <si>
    <t>SALDO
A REALIZAR</t>
  </si>
  <si>
    <t>TOTAL</t>
  </si>
  <si>
    <t>RESUMO DO DEMONSTRATIVO DE GASTOS REALIZADOS</t>
  </si>
  <si>
    <t>FUNCIONÁRIOS</t>
  </si>
  <si>
    <t>nº de linha</t>
  </si>
  <si>
    <t>Nome</t>
  </si>
  <si>
    <t>Função no Projeto</t>
  </si>
  <si>
    <t>Data do Pagamento</t>
  </si>
  <si>
    <t>Tipo de Pagamento</t>
  </si>
  <si>
    <t>INSS</t>
  </si>
  <si>
    <t>FGTS</t>
  </si>
  <si>
    <t>TOTAIS</t>
  </si>
  <si>
    <t>Período de Comprovação:</t>
  </si>
  <si>
    <t>ANEXO 1 - QUADRO DE USOS E FONTES</t>
  </si>
  <si>
    <t>Anexo 2 - Vencimentos e Obrigações Patronais</t>
  </si>
  <si>
    <t>FORNECEDOR</t>
  </si>
  <si>
    <t>Descrição dos Produtos Conforme Documento Fiscal</t>
  </si>
  <si>
    <t>Descrição Conforme Relação de Itens</t>
  </si>
  <si>
    <t>Razão Social</t>
  </si>
  <si>
    <t>CNPJ</t>
  </si>
  <si>
    <t>Nº do Doc. / Nota Fiscal</t>
  </si>
  <si>
    <t>Data do Pgto.</t>
  </si>
  <si>
    <t>Valor Total</t>
  </si>
  <si>
    <r>
      <rPr>
        <b/>
        <sz val="14"/>
        <color indexed="53"/>
        <rFont val="Arial"/>
        <family val="2"/>
      </rPr>
      <t>Anexo 3 - Material de Consumo Nacional</t>
    </r>
    <r>
      <rPr>
        <b/>
        <sz val="14"/>
        <rFont val="Arial"/>
        <family val="2"/>
      </rPr>
      <t/>
    </r>
  </si>
  <si>
    <t>Descrição dos Serviços Conforme Documento Fiscal</t>
  </si>
  <si>
    <t>CPF</t>
  </si>
  <si>
    <t>Nº do Doc. /       Nota Fiscal</t>
  </si>
  <si>
    <t xml:space="preserve">TOTAL </t>
  </si>
  <si>
    <r>
      <rPr>
        <b/>
        <sz val="14"/>
        <color indexed="53"/>
        <rFont val="Arial"/>
        <family val="2"/>
      </rPr>
      <t>Anexo 4 - Serviços de Terceiros - Pessoa Física</t>
    </r>
    <r>
      <rPr>
        <b/>
        <sz val="14"/>
        <color indexed="48"/>
        <rFont val="Arial"/>
        <family val="2"/>
      </rPr>
      <t/>
    </r>
  </si>
  <si>
    <t>Documento</t>
  </si>
  <si>
    <t>Anexo 5 - Serviços de Terceiros - Pessoa Jurídica</t>
  </si>
  <si>
    <r>
      <t xml:space="preserve">Preencha o orçamento aprovado em cada rubrica prevista no projeto com os </t>
    </r>
    <r>
      <rPr>
        <b/>
        <sz val="10"/>
        <color indexed="9"/>
        <rFont val="Arial"/>
        <family val="2"/>
      </rPr>
      <t>Recursos SEECT/PB.</t>
    </r>
  </si>
  <si>
    <t>Descrição dos Produtos / Serviços Conforme Documento Fiscal</t>
  </si>
  <si>
    <t>Tipo</t>
  </si>
  <si>
    <t>Nº</t>
  </si>
  <si>
    <t>Data de Pgto.</t>
  </si>
  <si>
    <t>DOCUMENTO</t>
  </si>
  <si>
    <t>Total Pago</t>
  </si>
  <si>
    <t>Despesa conforme descrita na Relação de Itens</t>
  </si>
  <si>
    <t>Local de Aquisição (UF ou País)</t>
  </si>
  <si>
    <t>Tipo de Doc. Fiscal</t>
  </si>
  <si>
    <t>Nacional</t>
  </si>
  <si>
    <t>Importado</t>
  </si>
  <si>
    <r>
      <rPr>
        <b/>
        <sz val="14"/>
        <color indexed="53"/>
        <rFont val="Arial"/>
        <family val="2"/>
      </rPr>
      <t>Anexo 7 - Equipamentos e Material Permanente</t>
    </r>
    <r>
      <rPr>
        <b/>
        <sz val="14"/>
        <color indexed="12"/>
        <rFont val="Arial"/>
        <family val="2"/>
      </rPr>
      <t/>
    </r>
  </si>
  <si>
    <t>DATA</t>
  </si>
  <si>
    <t>HISTORICO</t>
  </si>
  <si>
    <t>ENTRADA</t>
  </si>
  <si>
    <t>SAIDA</t>
  </si>
  <si>
    <t>OBSERVAÇÕES</t>
  </si>
  <si>
    <t>INCONSISTENCIAS</t>
  </si>
  <si>
    <t>CONCILIAÇÃO BANCÁRIA</t>
  </si>
  <si>
    <t>IRPF</t>
  </si>
  <si>
    <t>INSS Patronal</t>
  </si>
  <si>
    <t>Outras Instituições (%)</t>
  </si>
  <si>
    <t>Outras Instituições ($)</t>
  </si>
  <si>
    <t>Previdência</t>
  </si>
  <si>
    <t>Base Cálculo INSS</t>
  </si>
  <si>
    <t>PIS</t>
  </si>
  <si>
    <t>Dependentes IRPF</t>
  </si>
  <si>
    <t>Referência</t>
  </si>
  <si>
    <t>Anexo 6 - Obras e Instalações</t>
  </si>
  <si>
    <t>ESCREVA AQUI</t>
  </si>
  <si>
    <t>000/2022</t>
  </si>
  <si>
    <t>01/01/2022 A 31/12/2022</t>
  </si>
  <si>
    <t>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</si>
</sst>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dd/mm/yy"/>
    <numFmt numFmtId="166" formatCode="00&quot;.&quot;000&quot;.&quot;000&quot;/&quot;0000&quot;-&quot;00"/>
    <numFmt numFmtId="167" formatCode="000000000\-0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10"/>
      <name val="Arial"/>
      <family val="2"/>
    </font>
    <font>
      <b/>
      <sz val="12"/>
      <color theme="1"/>
      <name val="Arial"/>
      <family val="2"/>
    </font>
    <font>
      <b/>
      <sz val="12"/>
      <color indexed="12"/>
      <name val="Arial"/>
      <family val="2"/>
    </font>
    <font>
      <sz val="12"/>
      <name val="Arial"/>
      <family val="2"/>
    </font>
    <font>
      <b/>
      <i/>
      <sz val="12"/>
      <color indexed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9"/>
      <name val="Arial"/>
      <family val="2"/>
    </font>
    <font>
      <b/>
      <sz val="11"/>
      <color indexed="9"/>
      <name val="Arial"/>
      <family val="2"/>
    </font>
    <font>
      <b/>
      <sz val="9"/>
      <color indexed="9"/>
      <name val="Arial"/>
      <family val="2"/>
    </font>
    <font>
      <b/>
      <sz val="12"/>
      <color theme="0"/>
      <name val="Arial"/>
      <family val="2"/>
    </font>
    <font>
      <b/>
      <sz val="12"/>
      <name val="Arial"/>
      <family val="2"/>
    </font>
    <font>
      <sz val="9"/>
      <color indexed="81"/>
      <name val="Tahoma"/>
      <family val="2"/>
    </font>
    <font>
      <b/>
      <sz val="14"/>
      <color indexed="48"/>
      <name val="Arial"/>
      <family val="2"/>
    </font>
    <font>
      <b/>
      <sz val="14"/>
      <color indexed="53"/>
      <name val="Arial"/>
      <family val="2"/>
    </font>
    <font>
      <b/>
      <sz val="14"/>
      <name val="Arial"/>
      <family val="2"/>
    </font>
    <font>
      <b/>
      <i/>
      <sz val="12"/>
      <color theme="0"/>
      <name val="Arial"/>
      <family val="2"/>
    </font>
    <font>
      <b/>
      <sz val="9"/>
      <color theme="0"/>
      <name val="Arial"/>
      <family val="2"/>
    </font>
    <font>
      <b/>
      <sz val="14"/>
      <color theme="1"/>
      <name val="Arial"/>
      <family val="2"/>
    </font>
    <font>
      <b/>
      <sz val="11"/>
      <color theme="0"/>
      <name val="Arial"/>
      <family val="2"/>
    </font>
    <font>
      <b/>
      <sz val="14"/>
      <color theme="0"/>
      <name val="Arial"/>
      <family val="2"/>
    </font>
    <font>
      <sz val="12"/>
      <color theme="0"/>
      <name val="Arial"/>
      <family val="2"/>
    </font>
    <font>
      <sz val="11"/>
      <name val="Calibri"/>
      <family val="2"/>
      <scheme val="minor"/>
    </font>
    <font>
      <b/>
      <sz val="14"/>
      <color indexed="12"/>
      <name val="Arial"/>
      <family val="2"/>
    </font>
    <font>
      <b/>
      <sz val="8"/>
      <color theme="0"/>
      <name val="Arial"/>
      <family val="2"/>
    </font>
    <font>
      <b/>
      <sz val="12"/>
      <color rgb="FF0070C0"/>
      <name val="Arial"/>
      <family val="2"/>
    </font>
    <font>
      <b/>
      <sz val="12"/>
      <color rgb="FF00B050"/>
      <name val="Arial"/>
      <family val="2"/>
    </font>
    <font>
      <b/>
      <sz val="12"/>
      <color rgb="FFFF0000"/>
      <name val="Arial"/>
      <family val="2"/>
    </font>
    <font>
      <b/>
      <sz val="12"/>
      <color rgb="FFFA7D00"/>
      <name val="Arial"/>
      <family val="2"/>
    </font>
    <font>
      <b/>
      <sz val="11"/>
      <name val="Arial"/>
      <family val="2"/>
    </font>
    <font>
      <b/>
      <sz val="11"/>
      <color rgb="FF0070C0"/>
      <name val="Arial"/>
      <family val="2"/>
    </font>
    <font>
      <b/>
      <sz val="11"/>
      <color rgb="FF00B050"/>
      <name val="Arial"/>
      <family val="2"/>
    </font>
    <font>
      <b/>
      <sz val="11"/>
      <color rgb="FFFF0000"/>
      <name val="Arial"/>
      <family val="2"/>
    </font>
    <font>
      <b/>
      <sz val="11"/>
      <color rgb="FFFA7D00"/>
      <name val="Arial"/>
      <family val="2"/>
    </font>
    <font>
      <b/>
      <sz val="14"/>
      <color theme="5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6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1" fillId="4" borderId="3" applyNumberFormat="0" applyFont="0" applyAlignment="0" applyProtection="0"/>
  </cellStyleXfs>
  <cellXfs count="397">
    <xf numFmtId="0" fontId="0" fillId="0" borderId="0" xfId="0"/>
    <xf numFmtId="0" fontId="0" fillId="5" borderId="4" xfId="0" applyFill="1" applyBorder="1"/>
    <xf numFmtId="0" fontId="0" fillId="5" borderId="5" xfId="0" applyFill="1" applyBorder="1"/>
    <xf numFmtId="0" fontId="0" fillId="5" borderId="24" xfId="0" applyFill="1" applyBorder="1"/>
    <xf numFmtId="0" fontId="0" fillId="5" borderId="25" xfId="0" applyFill="1" applyBorder="1"/>
    <xf numFmtId="0" fontId="0" fillId="5" borderId="26" xfId="0" applyFill="1" applyBorder="1"/>
    <xf numFmtId="0" fontId="0" fillId="5" borderId="18" xfId="0" applyFill="1" applyBorder="1"/>
    <xf numFmtId="0" fontId="0" fillId="5" borderId="27" xfId="0" applyFill="1" applyBorder="1"/>
    <xf numFmtId="0" fontId="14" fillId="0" borderId="0" xfId="0" applyFont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3" fillId="0" borderId="42" xfId="0" applyFont="1" applyBorder="1" applyProtection="1">
      <protection locked="0"/>
    </xf>
    <xf numFmtId="44" fontId="13" fillId="0" borderId="46" xfId="1" applyFont="1" applyBorder="1" applyProtection="1">
      <protection hidden="1"/>
    </xf>
    <xf numFmtId="0" fontId="13" fillId="0" borderId="13" xfId="0" applyFont="1" applyBorder="1" applyProtection="1">
      <protection locked="0"/>
    </xf>
    <xf numFmtId="44" fontId="13" fillId="0" borderId="45" xfId="1" applyFont="1" applyBorder="1" applyProtection="1">
      <protection hidden="1"/>
    </xf>
    <xf numFmtId="44" fontId="13" fillId="7" borderId="45" xfId="1" applyFont="1" applyFill="1" applyBorder="1" applyProtection="1">
      <protection locked="0"/>
    </xf>
    <xf numFmtId="44" fontId="13" fillId="7" borderId="46" xfId="1" applyFont="1" applyFill="1" applyBorder="1" applyProtection="1">
      <protection locked="0"/>
    </xf>
    <xf numFmtId="44" fontId="13" fillId="7" borderId="53" xfId="1" applyFont="1" applyFill="1" applyBorder="1" applyProtection="1">
      <protection locked="0"/>
    </xf>
    <xf numFmtId="44" fontId="13" fillId="0" borderId="53" xfId="1" applyFont="1" applyBorder="1" applyProtection="1">
      <protection hidden="1"/>
    </xf>
    <xf numFmtId="0" fontId="13" fillId="0" borderId="6" xfId="0" applyFont="1" applyBorder="1" applyProtection="1"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14" fontId="13" fillId="0" borderId="0" xfId="0" applyNumberFormat="1" applyFont="1" applyAlignment="1"/>
    <xf numFmtId="0" fontId="13" fillId="0" borderId="0" xfId="0" applyFont="1" applyAlignment="1"/>
    <xf numFmtId="44" fontId="0" fillId="0" borderId="0" xfId="1" applyFont="1"/>
    <xf numFmtId="0" fontId="6" fillId="0" borderId="30" xfId="0" applyFont="1" applyBorder="1" applyAlignment="1" applyProtection="1">
      <alignment horizontal="center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4" fontId="0" fillId="0" borderId="28" xfId="0" applyNumberFormat="1" applyFont="1" applyBorder="1" applyAlignment="1" applyProtection="1">
      <alignment horizontal="center" vertical="center" wrapText="1"/>
      <protection locked="0"/>
    </xf>
    <xf numFmtId="165" fontId="0" fillId="0" borderId="28" xfId="0" applyNumberFormat="1" applyFont="1" applyBorder="1" applyAlignment="1" applyProtection="1">
      <alignment horizontal="center" vertical="center" wrapText="1"/>
      <protection locked="0"/>
    </xf>
    <xf numFmtId="44" fontId="0" fillId="0" borderId="28" xfId="1" applyFont="1" applyBorder="1" applyAlignment="1" applyProtection="1">
      <alignment horizontal="center" vertical="center" wrapText="1"/>
      <protection locked="0"/>
    </xf>
    <xf numFmtId="164" fontId="0" fillId="0" borderId="28" xfId="1" applyNumberFormat="1" applyFont="1" applyBorder="1" applyAlignment="1" applyProtection="1">
      <alignment horizontal="center" vertical="center" wrapText="1"/>
      <protection locked="0"/>
    </xf>
    <xf numFmtId="44" fontId="7" fillId="0" borderId="31" xfId="1" applyFont="1" applyBorder="1" applyAlignment="1" applyProtection="1">
      <alignment horizontal="center" vertical="center" wrapText="1"/>
      <protection hidden="1"/>
    </xf>
    <xf numFmtId="0" fontId="0" fillId="0" borderId="9" xfId="0" applyFont="1" applyBorder="1" applyAlignment="1" applyProtection="1">
      <alignment horizontal="center" vertical="center" wrapText="1"/>
      <protection locked="0"/>
    </xf>
    <xf numFmtId="14" fontId="0" fillId="0" borderId="9" xfId="0" applyNumberFormat="1" applyFont="1" applyBorder="1" applyAlignment="1" applyProtection="1">
      <alignment horizontal="center" vertical="center" wrapText="1"/>
      <protection locked="0"/>
    </xf>
    <xf numFmtId="165" fontId="0" fillId="0" borderId="9" xfId="0" applyNumberFormat="1" applyFont="1" applyBorder="1" applyAlignment="1" applyProtection="1">
      <alignment horizontal="center" vertical="center" wrapText="1"/>
      <protection locked="0"/>
    </xf>
    <xf numFmtId="44" fontId="0" fillId="0" borderId="9" xfId="1" applyFont="1" applyBorder="1" applyAlignment="1" applyProtection="1">
      <alignment horizontal="center" vertical="center" wrapText="1"/>
      <protection locked="0"/>
    </xf>
    <xf numFmtId="164" fontId="0" fillId="0" borderId="9" xfId="1" applyNumberFormat="1" applyFont="1" applyBorder="1" applyAlignment="1" applyProtection="1">
      <alignment horizontal="center" vertical="center" wrapText="1"/>
      <protection locked="0"/>
    </xf>
    <xf numFmtId="0" fontId="0" fillId="0" borderId="9" xfId="0" applyFill="1" applyBorder="1" applyAlignment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  <protection locked="0"/>
    </xf>
    <xf numFmtId="14" fontId="0" fillId="0" borderId="9" xfId="0" applyNumberFormat="1" applyFill="1" applyBorder="1" applyAlignment="1">
      <alignment horizontal="center" vertical="center" wrapText="1"/>
    </xf>
    <xf numFmtId="44" fontId="7" fillId="0" borderId="9" xfId="1" applyFont="1" applyBorder="1" applyAlignment="1" applyProtection="1">
      <alignment horizontal="center" vertical="center" wrapText="1"/>
      <protection locked="0"/>
    </xf>
    <xf numFmtId="44" fontId="7" fillId="0" borderId="28" xfId="1" applyFont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>
      <alignment horizontal="center" vertical="center" wrapText="1"/>
    </xf>
    <xf numFmtId="14" fontId="7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9" xfId="0" applyFill="1" applyBorder="1" applyAlignment="1">
      <alignment horizontal="center"/>
    </xf>
    <xf numFmtId="44" fontId="0" fillId="0" borderId="9" xfId="1" applyFont="1" applyFill="1" applyBorder="1" applyAlignment="1">
      <alignment horizontal="center" vertical="center" wrapText="1"/>
    </xf>
    <xf numFmtId="44" fontId="0" fillId="0" borderId="28" xfId="1" applyFont="1" applyFill="1" applyBorder="1" applyAlignment="1">
      <alignment horizontal="center" vertical="center" wrapText="1"/>
    </xf>
    <xf numFmtId="14" fontId="7" fillId="0" borderId="9" xfId="0" applyNumberFormat="1" applyFont="1" applyFill="1" applyBorder="1" applyAlignment="1">
      <alignment horizontal="center" vertical="center" wrapText="1"/>
    </xf>
    <xf numFmtId="44" fontId="7" fillId="0" borderId="9" xfId="1" applyFont="1" applyFill="1" applyBorder="1" applyAlignment="1">
      <alignment horizontal="center" vertical="center" wrapText="1"/>
    </xf>
    <xf numFmtId="44" fontId="7" fillId="0" borderId="28" xfId="1" applyFont="1" applyFill="1" applyBorder="1" applyAlignment="1">
      <alignment horizontal="center" vertical="center" wrapText="1"/>
    </xf>
    <xf numFmtId="164" fontId="7" fillId="0" borderId="28" xfId="1" applyNumberFormat="1" applyFont="1" applyBorder="1" applyAlignment="1" applyProtection="1">
      <alignment horizontal="center" vertical="center" wrapText="1"/>
      <protection locked="0"/>
    </xf>
    <xf numFmtId="0" fontId="6" fillId="8" borderId="41" xfId="0" applyFont="1" applyFill="1" applyBorder="1" applyAlignment="1" applyProtection="1">
      <alignment horizontal="center" wrapText="1"/>
      <protection locked="0"/>
    </xf>
    <xf numFmtId="0" fontId="21" fillId="8" borderId="54" xfId="0" applyFont="1" applyFill="1" applyBorder="1" applyAlignment="1"/>
    <xf numFmtId="0" fontId="6" fillId="8" borderId="8" xfId="0" applyFont="1" applyFill="1" applyBorder="1" applyAlignment="1" applyProtection="1">
      <alignment horizontal="center" wrapText="1"/>
      <protection locked="0"/>
    </xf>
    <xf numFmtId="0" fontId="21" fillId="8" borderId="0" xfId="0" applyFont="1" applyFill="1" applyBorder="1" applyAlignment="1" applyProtection="1">
      <alignment horizontal="left" wrapText="1"/>
      <protection locked="0"/>
    </xf>
    <xf numFmtId="0" fontId="6" fillId="8" borderId="49" xfId="0" applyFont="1" applyFill="1" applyBorder="1" applyAlignment="1" applyProtection="1">
      <alignment horizontal="center" wrapText="1"/>
      <protection locked="0"/>
    </xf>
    <xf numFmtId="0" fontId="21" fillId="8" borderId="26" xfId="0" applyFont="1" applyFill="1" applyBorder="1" applyAlignment="1" applyProtection="1">
      <alignment horizontal="left" wrapText="1"/>
      <protection locked="0"/>
    </xf>
    <xf numFmtId="0" fontId="27" fillId="8" borderId="56" xfId="0" applyFont="1" applyFill="1" applyBorder="1" applyAlignment="1" applyProtection="1">
      <alignment horizontal="center" vertical="center" wrapText="1"/>
      <protection locked="0"/>
    </xf>
    <xf numFmtId="0" fontId="20" fillId="8" borderId="28" xfId="0" applyFont="1" applyFill="1" applyBorder="1" applyAlignment="1" applyProtection="1">
      <alignment horizontal="center" vertical="center" wrapText="1"/>
      <protection locked="0"/>
    </xf>
    <xf numFmtId="44" fontId="20" fillId="8" borderId="28" xfId="1" applyFont="1" applyFill="1" applyBorder="1" applyAlignment="1" applyProtection="1">
      <alignment horizontal="center" vertical="center" wrapText="1"/>
      <protection locked="0"/>
    </xf>
    <xf numFmtId="44" fontId="20" fillId="8" borderId="29" xfId="1" applyFont="1" applyFill="1" applyBorder="1" applyAlignment="1" applyProtection="1">
      <alignment horizontal="center" vertical="center" wrapText="1"/>
      <protection locked="0"/>
    </xf>
    <xf numFmtId="0" fontId="13" fillId="8" borderId="54" xfId="0" applyFont="1" applyFill="1" applyBorder="1" applyProtection="1">
      <protection locked="0"/>
    </xf>
    <xf numFmtId="0" fontId="13" fillId="8" borderId="48" xfId="0" applyFont="1" applyFill="1" applyBorder="1" applyProtection="1">
      <protection locked="0"/>
    </xf>
    <xf numFmtId="0" fontId="13" fillId="8" borderId="0" xfId="0" applyFont="1" applyFill="1" applyBorder="1" applyProtection="1">
      <protection locked="0"/>
    </xf>
    <xf numFmtId="0" fontId="13" fillId="8" borderId="20" xfId="0" applyFont="1" applyFill="1" applyBorder="1" applyProtection="1">
      <protection locked="0"/>
    </xf>
    <xf numFmtId="0" fontId="0" fillId="8" borderId="26" xfId="0" applyFill="1" applyBorder="1" applyProtection="1">
      <protection locked="0"/>
    </xf>
    <xf numFmtId="0" fontId="0" fillId="8" borderId="55" xfId="0" applyFill="1" applyBorder="1" applyProtection="1">
      <protection locked="0"/>
    </xf>
    <xf numFmtId="0" fontId="18" fillId="8" borderId="17" xfId="0" applyFont="1" applyFill="1" applyBorder="1" applyAlignment="1" applyProtection="1">
      <alignment horizontal="center" vertical="justify"/>
      <protection locked="0"/>
    </xf>
    <xf numFmtId="14" fontId="19" fillId="8" borderId="17" xfId="0" applyNumberFormat="1" applyFont="1" applyFill="1" applyBorder="1" applyAlignment="1" applyProtection="1">
      <alignment horizontal="center" vertical="center"/>
    </xf>
    <xf numFmtId="0" fontId="17" fillId="8" borderId="15" xfId="0" applyFont="1" applyFill="1" applyBorder="1" applyAlignment="1" applyProtection="1">
      <alignment horizontal="center"/>
      <protection locked="0"/>
    </xf>
    <xf numFmtId="44" fontId="20" fillId="8" borderId="17" xfId="1" applyFont="1" applyFill="1" applyBorder="1" applyAlignment="1" applyProtection="1">
      <alignment horizontal="center" vertical="center"/>
      <protection hidden="1"/>
    </xf>
    <xf numFmtId="44" fontId="20" fillId="8" borderId="17" xfId="1" applyFont="1" applyFill="1" applyBorder="1" applyProtection="1"/>
    <xf numFmtId="44" fontId="20" fillId="8" borderId="17" xfId="1" applyFont="1" applyFill="1" applyBorder="1" applyProtection="1">
      <protection hidden="1"/>
    </xf>
    <xf numFmtId="0" fontId="6" fillId="8" borderId="8" xfId="0" applyFont="1" applyFill="1" applyBorder="1" applyAlignment="1">
      <alignment horizontal="left" vertical="justify" wrapText="1"/>
    </xf>
    <xf numFmtId="0" fontId="6" fillId="8" borderId="0" xfId="0" applyFont="1" applyFill="1" applyBorder="1" applyAlignment="1">
      <alignment horizontal="left" vertical="justify" wrapText="1"/>
    </xf>
    <xf numFmtId="0" fontId="7" fillId="8" borderId="0" xfId="0" applyFont="1" applyFill="1" applyBorder="1"/>
    <xf numFmtId="0" fontId="7" fillId="8" borderId="20" xfId="0" applyFont="1" applyFill="1" applyBorder="1"/>
    <xf numFmtId="0" fontId="6" fillId="8" borderId="8" xfId="0" applyFont="1" applyFill="1" applyBorder="1"/>
    <xf numFmtId="0" fontId="6" fillId="8" borderId="0" xfId="0" applyFont="1" applyFill="1" applyBorder="1"/>
    <xf numFmtId="0" fontId="7" fillId="8" borderId="8" xfId="0" applyFont="1" applyFill="1" applyBorder="1"/>
    <xf numFmtId="0" fontId="8" fillId="8" borderId="0" xfId="0" applyFont="1" applyFill="1" applyBorder="1" applyAlignment="1">
      <alignment horizontal="center"/>
    </xf>
    <xf numFmtId="4" fontId="8" fillId="8" borderId="0" xfId="0" applyNumberFormat="1" applyFont="1" applyFill="1" applyBorder="1" applyAlignment="1">
      <alignment horizontal="center"/>
    </xf>
    <xf numFmtId="4" fontId="6" fillId="8" borderId="0" xfId="0" applyNumberFormat="1" applyFont="1" applyFill="1" applyBorder="1" applyAlignment="1">
      <alignment horizontal="center"/>
    </xf>
    <xf numFmtId="0" fontId="7" fillId="8" borderId="0" xfId="0" applyFont="1" applyFill="1" applyBorder="1" applyAlignment="1">
      <alignment horizontal="center"/>
    </xf>
    <xf numFmtId="0" fontId="6" fillId="8" borderId="21" xfId="0" applyFont="1" applyFill="1" applyBorder="1" applyAlignment="1">
      <alignment horizontal="right"/>
    </xf>
    <xf numFmtId="4" fontId="8" fillId="8" borderId="14" xfId="0" applyNumberFormat="1" applyFont="1" applyFill="1" applyBorder="1" applyAlignment="1">
      <alignment horizontal="center"/>
    </xf>
    <xf numFmtId="0" fontId="6" fillId="8" borderId="0" xfId="0" applyFont="1" applyFill="1" applyBorder="1" applyAlignment="1">
      <alignment horizontal="center"/>
    </xf>
    <xf numFmtId="0" fontId="6" fillId="8" borderId="14" xfId="0" applyFont="1" applyFill="1" applyBorder="1" applyAlignment="1">
      <alignment horizontal="right"/>
    </xf>
    <xf numFmtId="0" fontId="5" fillId="8" borderId="7" xfId="0" applyFont="1" applyFill="1" applyBorder="1" applyProtection="1"/>
    <xf numFmtId="0" fontId="6" fillId="8" borderId="7" xfId="0" applyFont="1" applyFill="1" applyBorder="1" applyProtection="1"/>
    <xf numFmtId="0" fontId="7" fillId="8" borderId="7" xfId="0" applyFont="1" applyFill="1" applyBorder="1" applyProtection="1"/>
    <xf numFmtId="0" fontId="7" fillId="8" borderId="19" xfId="0" applyFont="1" applyFill="1" applyBorder="1" applyProtection="1"/>
    <xf numFmtId="0" fontId="5" fillId="8" borderId="8" xfId="0" applyFont="1" applyFill="1" applyBorder="1" applyProtection="1"/>
    <xf numFmtId="0" fontId="5" fillId="8" borderId="0" xfId="0" applyFont="1" applyFill="1" applyBorder="1" applyProtection="1"/>
    <xf numFmtId="0" fontId="6" fillId="8" borderId="0" xfId="0" applyFont="1" applyFill="1" applyBorder="1" applyProtection="1"/>
    <xf numFmtId="0" fontId="7" fillId="8" borderId="0" xfId="0" applyFont="1" applyFill="1" applyBorder="1" applyProtection="1"/>
    <xf numFmtId="0" fontId="7" fillId="8" borderId="20" xfId="0" applyFont="1" applyFill="1" applyBorder="1" applyProtection="1"/>
    <xf numFmtId="0" fontId="7" fillId="8" borderId="13" xfId="0" applyFont="1" applyFill="1" applyBorder="1" applyProtection="1"/>
    <xf numFmtId="0" fontId="8" fillId="8" borderId="0" xfId="0" applyFont="1" applyFill="1" applyBorder="1" applyProtection="1"/>
    <xf numFmtId="0" fontId="7" fillId="8" borderId="14" xfId="0" applyFont="1" applyFill="1" applyBorder="1" applyProtection="1"/>
    <xf numFmtId="0" fontId="7" fillId="8" borderId="21" xfId="0" applyFont="1" applyFill="1" applyBorder="1" applyProtection="1"/>
    <xf numFmtId="0" fontId="6" fillId="8" borderId="0" xfId="0" applyFont="1" applyFill="1" applyBorder="1" applyAlignment="1" applyProtection="1">
      <alignment horizontal="left"/>
      <protection locked="0"/>
    </xf>
    <xf numFmtId="0" fontId="5" fillId="8" borderId="6" xfId="0" applyFont="1" applyFill="1" applyBorder="1" applyProtection="1"/>
    <xf numFmtId="0" fontId="21" fillId="8" borderId="41" xfId="0" applyFont="1" applyFill="1" applyBorder="1" applyAlignment="1" applyProtection="1">
      <alignment horizontal="left"/>
      <protection locked="0"/>
    </xf>
    <xf numFmtId="0" fontId="21" fillId="8" borderId="8" xfId="0" applyFont="1" applyFill="1" applyBorder="1" applyAlignment="1" applyProtection="1">
      <alignment horizontal="left"/>
      <protection locked="0"/>
    </xf>
    <xf numFmtId="0" fontId="21" fillId="8" borderId="49" xfId="0" applyFont="1" applyFill="1" applyBorder="1" applyAlignment="1" applyProtection="1">
      <alignment horizontal="left"/>
      <protection locked="0"/>
    </xf>
    <xf numFmtId="44" fontId="0" fillId="0" borderId="0" xfId="0" applyNumberFormat="1"/>
    <xf numFmtId="164" fontId="5" fillId="8" borderId="57" xfId="0" applyNumberFormat="1" applyFont="1" applyFill="1" applyBorder="1" applyAlignment="1" applyProtection="1">
      <alignment wrapText="1"/>
    </xf>
    <xf numFmtId="44" fontId="20" fillId="8" borderId="40" xfId="1" applyFont="1" applyFill="1" applyBorder="1" applyAlignment="1" applyProtection="1">
      <alignment wrapText="1"/>
      <protection hidden="1"/>
    </xf>
    <xf numFmtId="0" fontId="0" fillId="0" borderId="0" xfId="0" applyAlignment="1" applyProtection="1">
      <alignment wrapText="1"/>
      <protection locked="0"/>
    </xf>
    <xf numFmtId="0" fontId="6" fillId="0" borderId="23" xfId="0" applyFont="1" applyBorder="1" applyAlignment="1" applyProtection="1">
      <alignment horizontal="center" wrapText="1"/>
      <protection locked="0"/>
    </xf>
    <xf numFmtId="166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0" borderId="9" xfId="1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horizontal="center" vertical="center"/>
    </xf>
    <xf numFmtId="44" fontId="7" fillId="0" borderId="9" xfId="1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 applyProtection="1">
      <alignment horizontal="center" wrapText="1"/>
      <protection locked="0"/>
    </xf>
    <xf numFmtId="14" fontId="7" fillId="0" borderId="9" xfId="1" applyNumberFormat="1" applyFont="1" applyFill="1" applyBorder="1" applyAlignment="1">
      <alignment horizontal="center" vertical="center" wrapText="1"/>
    </xf>
    <xf numFmtId="44" fontId="7" fillId="0" borderId="10" xfId="1" applyNumberFormat="1" applyFont="1" applyFill="1" applyBorder="1" applyAlignment="1">
      <alignment horizontal="center" vertical="center" wrapText="1"/>
    </xf>
    <xf numFmtId="3" fontId="7" fillId="0" borderId="9" xfId="1" applyNumberFormat="1" applyFont="1" applyFill="1" applyBorder="1" applyAlignment="1">
      <alignment horizontal="center" vertical="center" wrapText="1"/>
    </xf>
    <xf numFmtId="0" fontId="0" fillId="0" borderId="9" xfId="1" applyNumberFormat="1" applyFont="1" applyFill="1" applyBorder="1" applyAlignment="1">
      <alignment horizontal="center" vertical="center" wrapText="1"/>
    </xf>
    <xf numFmtId="14" fontId="0" fillId="0" borderId="9" xfId="0" applyNumberFormat="1" applyFill="1" applyBorder="1" applyAlignment="1">
      <alignment horizontal="center"/>
    </xf>
    <xf numFmtId="44" fontId="0" fillId="0" borderId="9" xfId="1" applyNumberFormat="1" applyFont="1" applyFill="1" applyBorder="1" applyAlignment="1">
      <alignment horizontal="center" vertical="center" wrapText="1"/>
    </xf>
    <xf numFmtId="0" fontId="7" fillId="0" borderId="9" xfId="0" applyFont="1" applyBorder="1" applyAlignment="1" applyProtection="1">
      <alignment wrapText="1"/>
      <protection locked="0"/>
    </xf>
    <xf numFmtId="0" fontId="7" fillId="0" borderId="9" xfId="0" applyFont="1" applyBorder="1" applyAlignment="1" applyProtection="1">
      <alignment horizontal="center" wrapText="1"/>
      <protection locked="0"/>
    </xf>
    <xf numFmtId="166" fontId="7" fillId="0" borderId="9" xfId="0" applyNumberFormat="1" applyFont="1" applyBorder="1" applyAlignment="1" applyProtection="1">
      <alignment horizontal="center" wrapText="1"/>
      <protection locked="0"/>
    </xf>
    <xf numFmtId="0" fontId="7" fillId="0" borderId="9" xfId="0" applyFont="1" applyBorder="1" applyAlignment="1" applyProtection="1">
      <alignment horizontal="right" wrapText="1"/>
      <protection locked="0"/>
    </xf>
    <xf numFmtId="14" fontId="7" fillId="0" borderId="9" xfId="0" applyNumberFormat="1" applyFont="1" applyBorder="1" applyAlignment="1" applyProtection="1">
      <alignment horizontal="center" wrapText="1"/>
      <protection locked="0"/>
    </xf>
    <xf numFmtId="44" fontId="7" fillId="0" borderId="10" xfId="1" applyFont="1" applyBorder="1" applyAlignment="1" applyProtection="1">
      <alignment wrapText="1"/>
      <protection locked="0"/>
    </xf>
    <xf numFmtId="0" fontId="27" fillId="8" borderId="58" xfId="0" applyFont="1" applyFill="1" applyBorder="1" applyAlignment="1" applyProtection="1">
      <alignment horizontal="center" vertical="center" wrapText="1"/>
      <protection locked="0"/>
    </xf>
    <xf numFmtId="0" fontId="20" fillId="8" borderId="36" xfId="0" applyFont="1" applyFill="1" applyBorder="1" applyAlignment="1" applyProtection="1">
      <alignment horizontal="center" vertical="center" wrapText="1"/>
      <protection locked="0"/>
    </xf>
    <xf numFmtId="0" fontId="29" fillId="8" borderId="36" xfId="0" applyFont="1" applyFill="1" applyBorder="1" applyAlignment="1" applyProtection="1">
      <alignment horizontal="center" vertical="center" wrapText="1"/>
      <protection locked="0"/>
    </xf>
    <xf numFmtId="44" fontId="20" fillId="8" borderId="37" xfId="1" applyFont="1" applyFill="1" applyBorder="1" applyAlignment="1" applyProtection="1">
      <alignment horizontal="center" vertical="center" wrapText="1"/>
      <protection locked="0"/>
    </xf>
    <xf numFmtId="44" fontId="20" fillId="8" borderId="60" xfId="1" applyFont="1" applyFill="1" applyBorder="1" applyAlignment="1" applyProtection="1">
      <alignment wrapText="1"/>
    </xf>
    <xf numFmtId="0" fontId="6" fillId="0" borderId="0" xfId="0" applyFont="1" applyBorder="1" applyAlignment="1" applyProtection="1">
      <alignment horizont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14" fontId="32" fillId="0" borderId="0" xfId="0" applyNumberFormat="1" applyFont="1" applyFill="1" applyAlignment="1">
      <alignment horizontal="center" vertical="center"/>
    </xf>
    <xf numFmtId="14" fontId="32" fillId="0" borderId="9" xfId="1" applyNumberFormat="1" applyFont="1" applyFill="1" applyBorder="1" applyAlignment="1">
      <alignment horizontal="center" vertical="center" wrapText="1"/>
    </xf>
    <xf numFmtId="167" fontId="7" fillId="0" borderId="9" xfId="0" applyNumberFormat="1" applyFont="1" applyBorder="1" applyAlignment="1" applyProtection="1">
      <alignment horizontal="center" vertical="center" wrapText="1"/>
      <protection locked="0"/>
    </xf>
    <xf numFmtId="14" fontId="7" fillId="0" borderId="28" xfId="0" applyNumberFormat="1" applyFont="1" applyBorder="1" applyAlignment="1" applyProtection="1">
      <alignment horizontal="center" vertical="center" wrapText="1"/>
      <protection locked="0"/>
    </xf>
    <xf numFmtId="44" fontId="7" fillId="0" borderId="10" xfId="1" applyFont="1" applyBorder="1" applyAlignment="1" applyProtection="1">
      <alignment horizontal="center" vertical="center" wrapText="1"/>
      <protection locked="0"/>
    </xf>
    <xf numFmtId="0" fontId="6" fillId="0" borderId="43" xfId="0" applyFont="1" applyBorder="1" applyAlignment="1" applyProtection="1">
      <alignment horizontal="center" wrapText="1"/>
      <protection locked="0"/>
    </xf>
    <xf numFmtId="0" fontId="7" fillId="0" borderId="32" xfId="0" applyFont="1" applyBorder="1" applyAlignment="1" applyProtection="1">
      <alignment horizontal="center" vertical="center" wrapText="1"/>
      <protection locked="0"/>
    </xf>
    <xf numFmtId="167" fontId="7" fillId="0" borderId="32" xfId="0" applyNumberFormat="1" applyFont="1" applyBorder="1" applyAlignment="1" applyProtection="1">
      <alignment horizontal="center" vertical="center" wrapText="1"/>
      <protection locked="0"/>
    </xf>
    <xf numFmtId="14" fontId="7" fillId="0" borderId="32" xfId="0" applyNumberFormat="1" applyFont="1" applyBorder="1" applyAlignment="1" applyProtection="1">
      <alignment horizontal="center" vertical="center" wrapText="1"/>
      <protection locked="0"/>
    </xf>
    <xf numFmtId="44" fontId="7" fillId="0" borderId="51" xfId="1" applyFont="1" applyBorder="1" applyAlignment="1" applyProtection="1">
      <alignment horizontal="center" vertical="center" wrapText="1"/>
      <protection locked="0"/>
    </xf>
    <xf numFmtId="0" fontId="20" fillId="8" borderId="39" xfId="0" applyFont="1" applyFill="1" applyBorder="1" applyAlignment="1" applyProtection="1">
      <alignment horizontal="center" vertical="center" wrapText="1"/>
      <protection locked="0"/>
    </xf>
    <xf numFmtId="0" fontId="20" fillId="8" borderId="35" xfId="0" applyFont="1" applyFill="1" applyBorder="1" applyAlignment="1" applyProtection="1">
      <alignment horizontal="center" vertical="center" wrapText="1"/>
      <protection locked="0"/>
    </xf>
    <xf numFmtId="0" fontId="20" fillId="8" borderId="37" xfId="0" applyFont="1" applyFill="1" applyBorder="1" applyAlignment="1" applyProtection="1">
      <alignment horizontal="center" vertical="center" wrapText="1"/>
      <protection locked="0"/>
    </xf>
    <xf numFmtId="0" fontId="29" fillId="8" borderId="64" xfId="0" applyFont="1" applyFill="1" applyBorder="1" applyAlignment="1" applyProtection="1">
      <alignment horizontal="center" vertical="center" wrapText="1"/>
      <protection locked="0"/>
    </xf>
    <xf numFmtId="0" fontId="20" fillId="8" borderId="58" xfId="0" applyFont="1" applyFill="1" applyBorder="1" applyAlignment="1" applyProtection="1">
      <alignment horizontal="center" vertical="center" wrapText="1"/>
      <protection locked="0"/>
    </xf>
    <xf numFmtId="0" fontId="20" fillId="8" borderId="64" xfId="0" applyFont="1" applyFill="1" applyBorder="1" applyAlignment="1" applyProtection="1">
      <alignment horizontal="center" vertical="center" wrapText="1"/>
      <protection locked="0"/>
    </xf>
    <xf numFmtId="0" fontId="21" fillId="6" borderId="0" xfId="0" applyFont="1" applyFill="1" applyBorder="1" applyAlignment="1" applyProtection="1">
      <alignment vertical="center" wrapText="1"/>
      <protection locked="0"/>
    </xf>
    <xf numFmtId="0" fontId="7" fillId="0" borderId="9" xfId="0" applyFont="1" applyFill="1" applyBorder="1" applyAlignment="1">
      <alignment horizontal="center"/>
    </xf>
    <xf numFmtId="3" fontId="7" fillId="0" borderId="9" xfId="0" applyNumberFormat="1" applyFont="1" applyFill="1" applyBorder="1" applyAlignment="1">
      <alignment horizontal="center"/>
    </xf>
    <xf numFmtId="14" fontId="7" fillId="0" borderId="9" xfId="0" applyNumberFormat="1" applyFont="1" applyFill="1" applyBorder="1" applyAlignment="1">
      <alignment horizontal="center"/>
    </xf>
    <xf numFmtId="44" fontId="7" fillId="0" borderId="9" xfId="0" applyNumberFormat="1" applyFon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/>
    </xf>
    <xf numFmtId="44" fontId="0" fillId="0" borderId="9" xfId="0" applyNumberFormat="1" applyFill="1" applyBorder="1" applyAlignment="1">
      <alignment horizontal="center" vertical="center"/>
    </xf>
    <xf numFmtId="44" fontId="0" fillId="0" borderId="9" xfId="1" applyFont="1" applyFill="1" applyBorder="1" applyAlignment="1">
      <alignment horizontal="center" vertical="center"/>
    </xf>
    <xf numFmtId="14" fontId="7" fillId="0" borderId="28" xfId="0" applyNumberFormat="1" applyFont="1" applyBorder="1" applyAlignment="1" applyProtection="1">
      <alignment horizontal="center" wrapText="1"/>
      <protection locked="0"/>
    </xf>
    <xf numFmtId="0" fontId="7" fillId="0" borderId="32" xfId="0" applyFont="1" applyBorder="1" applyAlignment="1" applyProtection="1">
      <alignment wrapText="1"/>
      <protection locked="0"/>
    </xf>
    <xf numFmtId="0" fontId="7" fillId="0" borderId="32" xfId="0" applyFont="1" applyBorder="1" applyAlignment="1" applyProtection="1">
      <alignment horizontal="center" wrapText="1"/>
      <protection locked="0"/>
    </xf>
    <xf numFmtId="166" fontId="7" fillId="0" borderId="32" xfId="0" applyNumberFormat="1" applyFont="1" applyBorder="1" applyAlignment="1" applyProtection="1">
      <alignment horizontal="center" wrapText="1"/>
      <protection locked="0"/>
    </xf>
    <xf numFmtId="0" fontId="7" fillId="0" borderId="32" xfId="0" applyFont="1" applyBorder="1" applyAlignment="1" applyProtection="1">
      <alignment horizontal="right" wrapText="1"/>
      <protection locked="0"/>
    </xf>
    <xf numFmtId="14" fontId="7" fillId="0" borderId="32" xfId="0" applyNumberFormat="1" applyFont="1" applyBorder="1" applyAlignment="1" applyProtection="1">
      <alignment horizontal="center" wrapText="1"/>
      <protection locked="0"/>
    </xf>
    <xf numFmtId="44" fontId="7" fillId="0" borderId="51" xfId="1" applyFont="1" applyBorder="1" applyAlignment="1" applyProtection="1">
      <alignment wrapText="1"/>
      <protection locked="0"/>
    </xf>
    <xf numFmtId="0" fontId="5" fillId="8" borderId="36" xfId="0" applyFont="1" applyFill="1" applyBorder="1" applyAlignment="1" applyProtection="1">
      <alignment horizontal="center" vertical="center" wrapText="1"/>
      <protection locked="0"/>
    </xf>
    <xf numFmtId="0" fontId="20" fillId="8" borderId="37" xfId="0" applyFont="1" applyFill="1" applyBorder="1" applyAlignment="1" applyProtection="1">
      <alignment vertical="center" wrapText="1"/>
      <protection locked="0"/>
    </xf>
    <xf numFmtId="0" fontId="7" fillId="0" borderId="0" xfId="0" applyFont="1" applyFill="1" applyProtection="1">
      <protection locked="0"/>
    </xf>
    <xf numFmtId="0" fontId="20" fillId="8" borderId="39" xfId="0" applyFont="1" applyFill="1" applyBorder="1" applyAlignment="1" applyProtection="1">
      <alignment horizontal="center" vertical="center"/>
      <protection locked="0"/>
    </xf>
    <xf numFmtId="44" fontId="31" fillId="8" borderId="60" xfId="1" applyFont="1" applyFill="1" applyBorder="1" applyProtection="1"/>
    <xf numFmtId="0" fontId="20" fillId="8" borderId="38" xfId="0" applyFont="1" applyFill="1" applyBorder="1" applyAlignment="1" applyProtection="1">
      <alignment horizontal="center" vertical="center"/>
      <protection locked="0"/>
    </xf>
    <xf numFmtId="0" fontId="34" fillId="8" borderId="58" xfId="0" applyFont="1" applyFill="1" applyBorder="1" applyAlignment="1" applyProtection="1">
      <alignment horizontal="center" vertical="center" wrapText="1"/>
      <protection locked="0"/>
    </xf>
    <xf numFmtId="0" fontId="20" fillId="8" borderId="52" xfId="0" applyFont="1" applyFill="1" applyBorder="1" applyAlignment="1" applyProtection="1">
      <alignment horizontal="center" vertical="center"/>
      <protection locked="0"/>
    </xf>
    <xf numFmtId="44" fontId="31" fillId="8" borderId="37" xfId="1" applyFont="1" applyFill="1" applyBorder="1" applyProtection="1"/>
    <xf numFmtId="0" fontId="0" fillId="0" borderId="0" xfId="0" applyAlignment="1" applyProtection="1">
      <alignment horizontal="left" wrapText="1"/>
      <protection locked="0"/>
    </xf>
    <xf numFmtId="166" fontId="7" fillId="0" borderId="28" xfId="0" applyNumberFormat="1" applyFont="1" applyBorder="1" applyAlignment="1" applyProtection="1">
      <alignment horizontal="center" wrapText="1"/>
      <protection locked="0"/>
    </xf>
    <xf numFmtId="0" fontId="7" fillId="0" borderId="28" xfId="0" applyNumberFormat="1" applyFont="1" applyBorder="1" applyAlignment="1" applyProtection="1">
      <alignment horizontal="center" wrapText="1"/>
      <protection locked="0"/>
    </xf>
    <xf numFmtId="14" fontId="0" fillId="0" borderId="0" xfId="0" applyNumberFormat="1" applyFill="1" applyAlignment="1">
      <alignment horizontal="center" vertical="center"/>
    </xf>
    <xf numFmtId="44" fontId="7" fillId="0" borderId="50" xfId="1" applyFont="1" applyBorder="1" applyAlignment="1" applyProtection="1">
      <alignment horizontal="center" wrapText="1"/>
      <protection locked="0"/>
    </xf>
    <xf numFmtId="0" fontId="7" fillId="0" borderId="9" xfId="0" applyFont="1" applyBorder="1" applyAlignment="1" applyProtection="1">
      <alignment horizontal="left" wrapText="1"/>
      <protection locked="0"/>
    </xf>
    <xf numFmtId="44" fontId="7" fillId="0" borderId="9" xfId="1" applyFont="1" applyBorder="1" applyAlignment="1" applyProtection="1">
      <alignment horizontal="center" wrapText="1"/>
      <protection locked="0"/>
    </xf>
    <xf numFmtId="44" fontId="7" fillId="0" borderId="10" xfId="1" applyFont="1" applyBorder="1" applyAlignment="1" applyProtection="1">
      <alignment horizontal="center" wrapText="1"/>
      <protection locked="0"/>
    </xf>
    <xf numFmtId="0" fontId="7" fillId="0" borderId="32" xfId="0" applyFont="1" applyBorder="1" applyAlignment="1" applyProtection="1">
      <alignment horizontal="left" wrapText="1"/>
      <protection locked="0"/>
    </xf>
    <xf numFmtId="44" fontId="7" fillId="0" borderId="32" xfId="1" applyFont="1" applyBorder="1" applyAlignment="1" applyProtection="1">
      <alignment horizontal="center" wrapText="1"/>
      <protection locked="0"/>
    </xf>
    <xf numFmtId="44" fontId="7" fillId="0" borderId="51" xfId="1" applyFont="1" applyBorder="1" applyAlignment="1" applyProtection="1">
      <alignment horizontal="center" wrapText="1"/>
      <protection locked="0"/>
    </xf>
    <xf numFmtId="0" fontId="20" fillId="8" borderId="24" xfId="0" applyFont="1" applyFill="1" applyBorder="1" applyAlignment="1" applyProtection="1">
      <alignment horizontal="center"/>
      <protection locked="0"/>
    </xf>
    <xf numFmtId="0" fontId="0" fillId="0" borderId="28" xfId="0" applyFill="1" applyBorder="1" applyAlignment="1">
      <alignment horizontal="center" vertical="center" wrapText="1"/>
    </xf>
    <xf numFmtId="14" fontId="0" fillId="0" borderId="28" xfId="0" applyNumberForma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/>
    </xf>
    <xf numFmtId="44" fontId="0" fillId="0" borderId="28" xfId="1" applyNumberFormat="1" applyFont="1" applyFill="1" applyBorder="1" applyAlignment="1">
      <alignment horizontal="center" vertical="center" wrapText="1"/>
    </xf>
    <xf numFmtId="0" fontId="20" fillId="8" borderId="36" xfId="0" applyFont="1" applyFill="1" applyBorder="1" applyAlignment="1" applyProtection="1">
      <alignment horizontal="center" vertical="center"/>
      <protection locked="0"/>
    </xf>
    <xf numFmtId="14" fontId="21" fillId="0" borderId="44" xfId="0" applyNumberFormat="1" applyFont="1" applyBorder="1" applyAlignment="1">
      <alignment horizontal="center" vertical="center"/>
    </xf>
    <xf numFmtId="0" fontId="35" fillId="0" borderId="44" xfId="0" applyFont="1" applyBorder="1" applyAlignment="1">
      <alignment horizontal="center" vertical="center"/>
    </xf>
    <xf numFmtId="164" fontId="36" fillId="2" borderId="44" xfId="3" applyNumberFormat="1" applyFont="1" applyBorder="1" applyAlignment="1">
      <alignment horizontal="center" vertical="center"/>
    </xf>
    <xf numFmtId="164" fontId="37" fillId="3" borderId="44" xfId="4" applyNumberFormat="1" applyFont="1" applyBorder="1" applyAlignment="1">
      <alignment horizontal="center" vertical="center"/>
    </xf>
    <xf numFmtId="0" fontId="21" fillId="4" borderId="44" xfId="6" applyFont="1" applyBorder="1" applyAlignment="1">
      <alignment horizontal="center" vertical="center"/>
    </xf>
    <xf numFmtId="0" fontId="38" fillId="3" borderId="44" xfId="5" applyFont="1" applyBorder="1" applyAlignment="1">
      <alignment horizontal="center" vertical="center"/>
    </xf>
    <xf numFmtId="0" fontId="40" fillId="0" borderId="9" xfId="0" applyFont="1" applyBorder="1" applyAlignment="1">
      <alignment horizontal="center" vertical="center"/>
    </xf>
    <xf numFmtId="164" fontId="41" fillId="2" borderId="9" xfId="3" applyNumberFormat="1" applyFont="1" applyBorder="1" applyAlignment="1">
      <alignment horizontal="center" vertical="center"/>
    </xf>
    <xf numFmtId="164" fontId="42" fillId="3" borderId="9" xfId="4" applyNumberFormat="1" applyFont="1" applyBorder="1" applyAlignment="1">
      <alignment horizontal="center" vertical="center"/>
    </xf>
    <xf numFmtId="14" fontId="39" fillId="0" borderId="65" xfId="0" applyNumberFormat="1" applyFont="1" applyBorder="1" applyAlignment="1">
      <alignment horizontal="center" vertical="center"/>
    </xf>
    <xf numFmtId="0" fontId="40" fillId="0" borderId="66" xfId="0" applyFont="1" applyBorder="1" applyAlignment="1">
      <alignment horizontal="center" vertical="center"/>
    </xf>
    <xf numFmtId="164" fontId="41" fillId="2" borderId="66" xfId="3" applyNumberFormat="1" applyFont="1" applyBorder="1" applyAlignment="1">
      <alignment horizontal="center" vertical="center"/>
    </xf>
    <xf numFmtId="164" fontId="42" fillId="3" borderId="66" xfId="4" applyNumberFormat="1" applyFont="1" applyBorder="1" applyAlignment="1">
      <alignment horizontal="center" vertical="center"/>
    </xf>
    <xf numFmtId="0" fontId="4" fillId="3" borderId="67" xfId="5" applyBorder="1" applyAlignment="1">
      <alignment horizontal="center" vertical="center"/>
    </xf>
    <xf numFmtId="14" fontId="39" fillId="0" borderId="30" xfId="0" applyNumberFormat="1" applyFont="1" applyBorder="1" applyAlignment="1">
      <alignment horizontal="center" vertical="center"/>
    </xf>
    <xf numFmtId="0" fontId="4" fillId="3" borderId="31" xfId="5" applyBorder="1" applyAlignment="1">
      <alignment horizontal="center" vertical="center"/>
    </xf>
    <xf numFmtId="44" fontId="4" fillId="3" borderId="31" xfId="1" applyFont="1" applyFill="1" applyBorder="1" applyAlignment="1">
      <alignment horizontal="center" vertical="center"/>
    </xf>
    <xf numFmtId="43" fontId="4" fillId="3" borderId="31" xfId="5" applyNumberFormat="1" applyBorder="1" applyAlignment="1">
      <alignment horizontal="center" vertical="center"/>
    </xf>
    <xf numFmtId="14" fontId="39" fillId="0" borderId="33" xfId="0" applyNumberFormat="1" applyFont="1" applyBorder="1" applyAlignment="1">
      <alignment horizontal="center" vertical="center"/>
    </xf>
    <xf numFmtId="0" fontId="40" fillId="0" borderId="32" xfId="0" applyFont="1" applyBorder="1" applyAlignment="1">
      <alignment horizontal="center" vertical="center"/>
    </xf>
    <xf numFmtId="164" fontId="41" fillId="2" borderId="32" xfId="3" applyNumberFormat="1" applyFont="1" applyBorder="1" applyAlignment="1">
      <alignment horizontal="center" vertical="center"/>
    </xf>
    <xf numFmtId="164" fontId="42" fillId="3" borderId="32" xfId="4" applyNumberFormat="1" applyFont="1" applyBorder="1" applyAlignment="1">
      <alignment horizontal="center" vertical="center"/>
    </xf>
    <xf numFmtId="0" fontId="4" fillId="3" borderId="34" xfId="5" applyBorder="1" applyAlignment="1">
      <alignment horizontal="center" vertical="center"/>
    </xf>
    <xf numFmtId="164" fontId="41" fillId="2" borderId="36" xfId="3" applyNumberFormat="1" applyFont="1" applyBorder="1" applyAlignment="1">
      <alignment horizontal="center" vertical="center"/>
    </xf>
    <xf numFmtId="164" fontId="42" fillId="3" borderId="36" xfId="4" applyNumberFormat="1" applyFont="1" applyBorder="1" applyAlignment="1">
      <alignment horizontal="center" vertical="center"/>
    </xf>
    <xf numFmtId="43" fontId="43" fillId="3" borderId="36" xfId="5" applyNumberFormat="1" applyFont="1" applyBorder="1" applyAlignment="1">
      <alignment horizontal="center" vertical="center"/>
    </xf>
    <xf numFmtId="0" fontId="4" fillId="3" borderId="37" xfId="5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10" fontId="0" fillId="0" borderId="0" xfId="2" applyNumberFormat="1" applyFont="1" applyBorder="1" applyAlignment="1">
      <alignment horizontal="center" vertical="center"/>
    </xf>
    <xf numFmtId="44" fontId="0" fillId="0" borderId="0" xfId="0" applyNumberFormat="1" applyBorder="1"/>
    <xf numFmtId="9" fontId="0" fillId="0" borderId="0" xfId="2" applyFont="1"/>
    <xf numFmtId="9" fontId="20" fillId="8" borderId="28" xfId="2" applyFont="1" applyFill="1" applyBorder="1" applyAlignment="1" applyProtection="1">
      <alignment horizontal="center" vertical="center" wrapText="1"/>
      <protection locked="0"/>
    </xf>
    <xf numFmtId="9" fontId="0" fillId="0" borderId="28" xfId="2" applyFont="1" applyBorder="1" applyAlignment="1" applyProtection="1">
      <alignment horizontal="center" vertical="center" wrapText="1"/>
      <protection locked="0"/>
    </xf>
    <xf numFmtId="9" fontId="0" fillId="0" borderId="9" xfId="2" applyFont="1" applyBorder="1" applyAlignment="1" applyProtection="1">
      <alignment horizontal="center" vertical="center" wrapText="1"/>
      <protection locked="0"/>
    </xf>
    <xf numFmtId="9" fontId="7" fillId="0" borderId="28" xfId="2" applyFont="1" applyBorder="1" applyAlignment="1" applyProtection="1">
      <alignment horizontal="center" vertical="center" wrapText="1"/>
      <protection locked="0"/>
    </xf>
    <xf numFmtId="9" fontId="7" fillId="0" borderId="9" xfId="2" applyFont="1" applyBorder="1" applyAlignment="1" applyProtection="1">
      <alignment horizontal="center" vertical="center" wrapText="1"/>
      <protection locked="0"/>
    </xf>
    <xf numFmtId="9" fontId="0" fillId="0" borderId="9" xfId="2" applyFont="1" applyFill="1" applyBorder="1" applyAlignment="1">
      <alignment horizontal="center" vertical="center" wrapText="1"/>
    </xf>
    <xf numFmtId="9" fontId="0" fillId="0" borderId="28" xfId="2" applyFont="1" applyFill="1" applyBorder="1" applyAlignment="1">
      <alignment horizontal="center" vertical="center" wrapText="1"/>
    </xf>
    <xf numFmtId="9" fontId="7" fillId="0" borderId="28" xfId="2" applyFont="1" applyFill="1" applyBorder="1" applyAlignment="1">
      <alignment horizontal="center" vertical="center" wrapText="1"/>
    </xf>
    <xf numFmtId="9" fontId="5" fillId="8" borderId="57" xfId="2" applyFont="1" applyFill="1" applyBorder="1" applyAlignment="1" applyProtection="1">
      <alignment wrapText="1"/>
    </xf>
    <xf numFmtId="44" fontId="5" fillId="8" borderId="57" xfId="1" applyFont="1" applyFill="1" applyBorder="1" applyAlignment="1" applyProtection="1">
      <alignment wrapText="1"/>
    </xf>
    <xf numFmtId="10" fontId="0" fillId="0" borderId="0" xfId="2" applyNumberFormat="1" applyFont="1"/>
    <xf numFmtId="0" fontId="20" fillId="8" borderId="37" xfId="0" applyFont="1" applyFill="1" applyBorder="1" applyAlignment="1" applyProtection="1">
      <alignment horizontal="center" vertical="center" wrapText="1"/>
      <protection locked="0"/>
    </xf>
    <xf numFmtId="44" fontId="20" fillId="8" borderId="50" xfId="1" applyFont="1" applyFill="1" applyBorder="1" applyAlignment="1" applyProtection="1">
      <alignment horizontal="center" vertical="center" wrapText="1"/>
      <protection locked="0"/>
    </xf>
    <xf numFmtId="164" fontId="0" fillId="0" borderId="50" xfId="1" applyNumberFormat="1" applyFont="1" applyBorder="1" applyAlignment="1" applyProtection="1">
      <alignment horizontal="center" vertical="center" wrapText="1"/>
      <protection locked="0"/>
    </xf>
    <xf numFmtId="164" fontId="0" fillId="0" borderId="10" xfId="1" applyNumberFormat="1" applyFont="1" applyBorder="1" applyAlignment="1" applyProtection="1">
      <alignment horizontal="center" vertical="center" wrapText="1"/>
      <protection locked="0"/>
    </xf>
    <xf numFmtId="164" fontId="7" fillId="0" borderId="50" xfId="1" applyNumberFormat="1" applyFont="1" applyBorder="1" applyAlignment="1" applyProtection="1">
      <alignment horizontal="center" vertical="center" wrapText="1"/>
      <protection locked="0"/>
    </xf>
    <xf numFmtId="44" fontId="0" fillId="0" borderId="9" xfId="1" applyNumberFormat="1" applyFont="1" applyBorder="1" applyAlignment="1" applyProtection="1">
      <alignment horizontal="center" vertical="center" wrapText="1"/>
      <protection locked="0"/>
    </xf>
    <xf numFmtId="44" fontId="7" fillId="0" borderId="9" xfId="0" applyNumberFormat="1" applyFont="1" applyFill="1" applyBorder="1" applyAlignment="1">
      <alignment horizontal="center" vertical="center" wrapText="1"/>
    </xf>
    <xf numFmtId="44" fontId="0" fillId="0" borderId="9" xfId="0" applyNumberFormat="1" applyFill="1" applyBorder="1" applyAlignment="1">
      <alignment horizontal="center" vertical="center" wrapText="1"/>
    </xf>
    <xf numFmtId="1" fontId="7" fillId="0" borderId="28" xfId="1" applyNumberFormat="1" applyFont="1" applyBorder="1" applyAlignment="1" applyProtection="1">
      <alignment horizontal="center" vertical="center" wrapText="1"/>
      <protection locked="0"/>
    </xf>
    <xf numFmtId="1" fontId="0" fillId="0" borderId="0" xfId="0" applyNumberFormat="1"/>
    <xf numFmtId="1" fontId="5" fillId="8" borderId="28" xfId="1" applyNumberFormat="1" applyFont="1" applyFill="1" applyBorder="1" applyAlignment="1" applyProtection="1">
      <alignment horizontal="center" vertical="center" wrapText="1"/>
      <protection locked="0"/>
    </xf>
    <xf numFmtId="1" fontId="0" fillId="0" borderId="28" xfId="1" applyNumberFormat="1" applyFont="1" applyBorder="1" applyAlignment="1" applyProtection="1">
      <alignment horizontal="center" vertical="center" wrapText="1"/>
      <protection locked="0"/>
    </xf>
    <xf numFmtId="1" fontId="0" fillId="0" borderId="28" xfId="1" applyNumberFormat="1" applyFont="1" applyFill="1" applyBorder="1" applyAlignment="1">
      <alignment horizontal="center" vertical="center" wrapText="1"/>
    </xf>
    <xf numFmtId="1" fontId="7" fillId="0" borderId="28" xfId="1" applyNumberFormat="1" applyFont="1" applyFill="1" applyBorder="1" applyAlignment="1">
      <alignment horizontal="center" vertical="center" wrapText="1"/>
    </xf>
    <xf numFmtId="1" fontId="5" fillId="8" borderId="57" xfId="0" applyNumberFormat="1" applyFont="1" applyFill="1" applyBorder="1" applyAlignment="1" applyProtection="1">
      <alignment wrapText="1"/>
    </xf>
    <xf numFmtId="0" fontId="0" fillId="0" borderId="0" xfId="0" applyAlignment="1">
      <alignment horizontal="center" vertical="center"/>
    </xf>
    <xf numFmtId="0" fontId="7" fillId="0" borderId="0" xfId="0" applyFont="1" applyFill="1" applyAlignment="1" applyProtection="1">
      <alignment horizontal="center" vertical="center"/>
      <protection locked="0"/>
    </xf>
    <xf numFmtId="17" fontId="7" fillId="0" borderId="28" xfId="0" applyNumberFormat="1" applyFont="1" applyBorder="1" applyAlignment="1" applyProtection="1">
      <alignment horizontal="center" vertical="center"/>
      <protection locked="0"/>
    </xf>
    <xf numFmtId="17" fontId="7" fillId="0" borderId="9" xfId="0" applyNumberFormat="1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32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166" fontId="7" fillId="0" borderId="28" xfId="0" applyNumberFormat="1" applyFont="1" applyBorder="1" applyAlignment="1" applyProtection="1">
      <alignment horizontal="center" vertical="center"/>
      <protection locked="0"/>
    </xf>
    <xf numFmtId="14" fontId="7" fillId="0" borderId="28" xfId="0" applyNumberFormat="1" applyFont="1" applyBorder="1" applyAlignment="1" applyProtection="1">
      <alignment horizontal="center" vertical="center"/>
      <protection locked="0"/>
    </xf>
    <xf numFmtId="44" fontId="7" fillId="0" borderId="50" xfId="1" applyFont="1" applyBorder="1" applyAlignment="1" applyProtection="1">
      <alignment horizontal="center" vertical="center"/>
      <protection locked="0"/>
    </xf>
    <xf numFmtId="166" fontId="7" fillId="0" borderId="9" xfId="0" applyNumberFormat="1" applyFont="1" applyBorder="1" applyAlignment="1" applyProtection="1">
      <alignment horizontal="center" vertical="center"/>
      <protection locked="0"/>
    </xf>
    <xf numFmtId="14" fontId="7" fillId="0" borderId="9" xfId="0" applyNumberFormat="1" applyFont="1" applyBorder="1" applyAlignment="1" applyProtection="1">
      <alignment horizontal="center" vertical="center"/>
      <protection locked="0"/>
    </xf>
    <xf numFmtId="44" fontId="7" fillId="0" borderId="10" xfId="1" applyFont="1" applyBorder="1" applyAlignment="1" applyProtection="1">
      <alignment horizontal="center" vertical="center"/>
      <protection locked="0"/>
    </xf>
    <xf numFmtId="166" fontId="7" fillId="0" borderId="32" xfId="0" applyNumberFormat="1" applyFont="1" applyBorder="1" applyAlignment="1" applyProtection="1">
      <alignment horizontal="center" vertical="center"/>
      <protection locked="0"/>
    </xf>
    <xf numFmtId="14" fontId="7" fillId="0" borderId="32" xfId="0" applyNumberFormat="1" applyFont="1" applyBorder="1" applyAlignment="1" applyProtection="1">
      <alignment horizontal="center" vertical="center"/>
      <protection locked="0"/>
    </xf>
    <xf numFmtId="44" fontId="7" fillId="0" borderId="51" xfId="1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 applyProtection="1">
      <alignment horizontal="left" vertical="center"/>
      <protection locked="0"/>
    </xf>
    <xf numFmtId="0" fontId="7" fillId="0" borderId="32" xfId="0" applyFont="1" applyBorder="1" applyAlignment="1" applyProtection="1">
      <alignment horizontal="left" vertical="center"/>
      <protection locked="0"/>
    </xf>
    <xf numFmtId="3" fontId="7" fillId="0" borderId="9" xfId="0" applyNumberFormat="1" applyFont="1" applyBorder="1" applyAlignment="1" applyProtection="1">
      <alignment horizontal="center" vertical="center"/>
      <protection locked="0"/>
    </xf>
    <xf numFmtId="0" fontId="45" fillId="4" borderId="66" xfId="6" applyFont="1" applyBorder="1" applyAlignment="1">
      <alignment horizontal="center" vertical="center"/>
    </xf>
    <xf numFmtId="0" fontId="45" fillId="4" borderId="9" xfId="6" applyFont="1" applyBorder="1" applyAlignment="1">
      <alignment horizontal="center" vertical="center"/>
    </xf>
    <xf numFmtId="0" fontId="45" fillId="4" borderId="32" xfId="6" applyFont="1" applyBorder="1" applyAlignment="1">
      <alignment horizontal="center" vertical="center"/>
    </xf>
    <xf numFmtId="0" fontId="8" fillId="8" borderId="14" xfId="0" applyFont="1" applyFill="1" applyBorder="1" applyAlignment="1" applyProtection="1">
      <alignment horizontal="center"/>
    </xf>
    <xf numFmtId="0" fontId="0" fillId="5" borderId="15" xfId="0" applyFill="1" applyBorder="1" applyAlignment="1" applyProtection="1">
      <alignment horizontal="center"/>
    </xf>
    <xf numFmtId="0" fontId="0" fillId="5" borderId="16" xfId="0" applyFill="1" applyBorder="1" applyAlignment="1" applyProtection="1">
      <alignment horizontal="center"/>
    </xf>
    <xf numFmtId="0" fontId="0" fillId="5" borderId="22" xfId="0" applyFill="1" applyBorder="1" applyAlignment="1" applyProtection="1">
      <alignment horizontal="center"/>
    </xf>
    <xf numFmtId="0" fontId="5" fillId="8" borderId="8" xfId="0" applyFont="1" applyFill="1" applyBorder="1" applyAlignment="1" applyProtection="1">
      <alignment horizontal="left"/>
    </xf>
    <xf numFmtId="0" fontId="5" fillId="8" borderId="0" xfId="0" applyFont="1" applyFill="1" applyBorder="1" applyAlignment="1" applyProtection="1">
      <alignment horizontal="left"/>
    </xf>
    <xf numFmtId="0" fontId="6" fillId="0" borderId="9" xfId="0" applyFont="1" applyFill="1" applyBorder="1" applyAlignment="1" applyProtection="1">
      <alignment horizontal="left"/>
      <protection locked="0"/>
    </xf>
    <xf numFmtId="0" fontId="6" fillId="0" borderId="9" xfId="0" applyNumberFormat="1" applyFont="1" applyFill="1" applyBorder="1" applyAlignment="1" applyProtection="1">
      <alignment horizontal="left"/>
      <protection locked="0"/>
    </xf>
    <xf numFmtId="14" fontId="6" fillId="0" borderId="10" xfId="0" applyNumberFormat="1" applyFont="1" applyFill="1" applyBorder="1" applyAlignment="1" applyProtection="1">
      <alignment horizontal="left"/>
      <protection locked="0"/>
    </xf>
    <xf numFmtId="14" fontId="6" fillId="0" borderId="11" xfId="0" applyNumberFormat="1" applyFont="1" applyFill="1" applyBorder="1" applyAlignment="1" applyProtection="1">
      <alignment horizontal="left"/>
      <protection locked="0"/>
    </xf>
    <xf numFmtId="14" fontId="6" fillId="0" borderId="12" xfId="0" applyNumberFormat="1" applyFont="1" applyFill="1" applyBorder="1" applyAlignment="1" applyProtection="1">
      <alignment horizontal="left"/>
      <protection locked="0"/>
    </xf>
    <xf numFmtId="0" fontId="30" fillId="8" borderId="15" xfId="0" applyFont="1" applyFill="1" applyBorder="1" applyAlignment="1">
      <alignment horizontal="center"/>
    </xf>
    <xf numFmtId="0" fontId="30" fillId="8" borderId="16" xfId="0" applyFont="1" applyFill="1" applyBorder="1" applyAlignment="1">
      <alignment horizontal="center"/>
    </xf>
    <xf numFmtId="0" fontId="30" fillId="8" borderId="2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5" borderId="4" xfId="0" applyFill="1" applyBorder="1" applyAlignment="1" applyProtection="1">
      <alignment horizontal="center"/>
    </xf>
    <xf numFmtId="0" fontId="0" fillId="5" borderId="5" xfId="0" applyFill="1" applyBorder="1" applyAlignment="1" applyProtection="1">
      <alignment horizontal="center"/>
    </xf>
    <xf numFmtId="0" fontId="0" fillId="5" borderId="18" xfId="0" applyFill="1" applyBorder="1" applyAlignment="1" applyProtection="1">
      <alignment horizontal="center"/>
    </xf>
    <xf numFmtId="0" fontId="6" fillId="0" borderId="9" xfId="0" applyFont="1" applyBorder="1" applyAlignment="1" applyProtection="1">
      <alignment horizontal="left"/>
      <protection locked="0"/>
    </xf>
    <xf numFmtId="0" fontId="6" fillId="8" borderId="0" xfId="0" applyFont="1" applyFill="1" applyBorder="1" applyAlignment="1">
      <alignment horizontal="left"/>
    </xf>
    <xf numFmtId="0" fontId="7" fillId="8" borderId="0" xfId="0" applyFont="1" applyFill="1" applyBorder="1" applyAlignment="1">
      <alignment horizontal="center"/>
    </xf>
    <xf numFmtId="44" fontId="6" fillId="6" borderId="10" xfId="1" applyFont="1" applyFill="1" applyBorder="1" applyAlignment="1">
      <alignment horizontal="center"/>
    </xf>
    <xf numFmtId="44" fontId="6" fillId="6" borderId="12" xfId="1" applyFont="1" applyFill="1" applyBorder="1" applyAlignment="1">
      <alignment horizontal="center"/>
    </xf>
    <xf numFmtId="4" fontId="6" fillId="6" borderId="10" xfId="0" applyNumberFormat="1" applyFont="1" applyFill="1" applyBorder="1" applyAlignment="1" applyProtection="1">
      <alignment horizontal="center"/>
      <protection locked="0"/>
    </xf>
    <xf numFmtId="4" fontId="6" fillId="6" borderId="12" xfId="0" applyNumberFormat="1" applyFont="1" applyFill="1" applyBorder="1" applyAlignment="1" applyProtection="1">
      <alignment horizontal="center"/>
      <protection locked="0"/>
    </xf>
    <xf numFmtId="0" fontId="6" fillId="8" borderId="6" xfId="0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8" borderId="19" xfId="0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6" fillId="8" borderId="0" xfId="0" applyFont="1" applyFill="1" applyBorder="1" applyAlignment="1">
      <alignment horizontal="center" vertical="center" wrapText="1"/>
    </xf>
    <xf numFmtId="0" fontId="6" fillId="8" borderId="20" xfId="0" applyFont="1" applyFill="1" applyBorder="1" applyAlignment="1">
      <alignment horizontal="center" vertical="center" wrapText="1"/>
    </xf>
    <xf numFmtId="0" fontId="6" fillId="8" borderId="0" xfId="0" applyFont="1" applyFill="1" applyBorder="1" applyAlignment="1">
      <alignment horizontal="center"/>
    </xf>
    <xf numFmtId="0" fontId="17" fillId="8" borderId="44" xfId="0" applyFont="1" applyFill="1" applyBorder="1" applyAlignment="1" applyProtection="1">
      <alignment horizontal="center" vertical="center"/>
      <protection locked="0"/>
    </xf>
    <xf numFmtId="0" fontId="17" fillId="8" borderId="47" xfId="0" applyFont="1" applyFill="1" applyBorder="1" applyAlignment="1" applyProtection="1">
      <alignment horizontal="center" vertical="center"/>
      <protection locked="0"/>
    </xf>
    <xf numFmtId="0" fontId="17" fillId="8" borderId="44" xfId="0" applyFont="1" applyFill="1" applyBorder="1" applyAlignment="1" applyProtection="1">
      <alignment horizontal="center" vertical="center" wrapText="1"/>
      <protection locked="0"/>
    </xf>
    <xf numFmtId="0" fontId="17" fillId="8" borderId="47" xfId="0" applyFont="1" applyFill="1" applyBorder="1" applyAlignment="1" applyProtection="1">
      <alignment horizontal="center" vertical="center" wrapText="1"/>
      <protection locked="0"/>
    </xf>
    <xf numFmtId="0" fontId="9" fillId="8" borderId="44" xfId="0" applyFont="1" applyFill="1" applyBorder="1" applyAlignment="1" applyProtection="1">
      <alignment horizontal="center" vertical="center" wrapText="1"/>
      <protection locked="0"/>
    </xf>
    <xf numFmtId="0" fontId="9" fillId="8" borderId="47" xfId="0" applyFont="1" applyFill="1" applyBorder="1" applyAlignment="1" applyProtection="1">
      <alignment horizontal="center" vertical="center" wrapText="1"/>
      <protection locked="0"/>
    </xf>
    <xf numFmtId="14" fontId="20" fillId="8" borderId="26" xfId="0" applyNumberFormat="1" applyFont="1" applyFill="1" applyBorder="1" applyAlignment="1" applyProtection="1">
      <alignment horizontal="left"/>
    </xf>
    <xf numFmtId="0" fontId="20" fillId="8" borderId="26" xfId="0" applyFont="1" applyFill="1" applyBorder="1" applyAlignment="1" applyProtection="1">
      <alignment horizontal="left"/>
    </xf>
    <xf numFmtId="0" fontId="24" fillId="8" borderId="41" xfId="0" applyFont="1" applyFill="1" applyBorder="1" applyAlignment="1" applyProtection="1">
      <alignment horizontal="center" vertical="center"/>
      <protection locked="0"/>
    </xf>
    <xf numFmtId="0" fontId="28" fillId="8" borderId="54" xfId="0" applyFont="1" applyFill="1" applyBorder="1" applyAlignment="1" applyProtection="1">
      <alignment horizontal="center" vertical="center"/>
      <protection locked="0"/>
    </xf>
    <xf numFmtId="0" fontId="28" fillId="8" borderId="48" xfId="0" applyFont="1" applyFill="1" applyBorder="1" applyAlignment="1" applyProtection="1">
      <alignment horizontal="center" vertical="center"/>
      <protection locked="0"/>
    </xf>
    <xf numFmtId="0" fontId="11" fillId="8" borderId="49" xfId="0" applyFont="1" applyFill="1" applyBorder="1" applyAlignment="1" applyProtection="1">
      <alignment horizontal="center"/>
      <protection locked="0"/>
    </xf>
    <xf numFmtId="0" fontId="11" fillId="8" borderId="26" xfId="0" applyFont="1" applyFill="1" applyBorder="1" applyAlignment="1" applyProtection="1">
      <alignment horizontal="center"/>
      <protection locked="0"/>
    </xf>
    <xf numFmtId="0" fontId="11" fillId="8" borderId="55" xfId="0" applyFont="1" applyFill="1" applyBorder="1" applyAlignment="1" applyProtection="1">
      <alignment horizontal="center"/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20" fillId="8" borderId="54" xfId="0" applyFont="1" applyFill="1" applyBorder="1" applyAlignment="1" applyProtection="1">
      <alignment horizontal="left"/>
    </xf>
    <xf numFmtId="0" fontId="20" fillId="8" borderId="0" xfId="0" applyFont="1" applyFill="1" applyBorder="1" applyAlignment="1" applyProtection="1">
      <alignment horizontal="left"/>
    </xf>
    <xf numFmtId="0" fontId="20" fillId="8" borderId="54" xfId="0" applyFont="1" applyFill="1" applyBorder="1" applyAlignment="1">
      <alignment horizontal="left" vertical="center"/>
    </xf>
    <xf numFmtId="0" fontId="20" fillId="8" borderId="48" xfId="0" applyFont="1" applyFill="1" applyBorder="1" applyAlignment="1">
      <alignment horizontal="left" vertical="center"/>
    </xf>
    <xf numFmtId="0" fontId="20" fillId="8" borderId="0" xfId="0" applyFont="1" applyFill="1" applyBorder="1" applyAlignment="1" applyProtection="1">
      <alignment horizontal="left" wrapText="1"/>
    </xf>
    <xf numFmtId="0" fontId="20" fillId="8" borderId="20" xfId="0" applyFont="1" applyFill="1" applyBorder="1" applyAlignment="1" applyProtection="1">
      <alignment horizontal="left" wrapText="1"/>
    </xf>
    <xf numFmtId="14" fontId="20" fillId="8" borderId="26" xfId="0" applyNumberFormat="1" applyFont="1" applyFill="1" applyBorder="1" applyAlignment="1" applyProtection="1">
      <alignment horizontal="left" wrapText="1"/>
    </xf>
    <xf numFmtId="0" fontId="20" fillId="8" borderId="26" xfId="0" applyFont="1" applyFill="1" applyBorder="1" applyAlignment="1" applyProtection="1">
      <alignment horizontal="left" wrapText="1"/>
    </xf>
    <xf numFmtId="0" fontId="20" fillId="8" borderId="55" xfId="0" applyFont="1" applyFill="1" applyBorder="1" applyAlignment="1" applyProtection="1">
      <alignment horizontal="left" wrapText="1"/>
    </xf>
    <xf numFmtId="0" fontId="26" fillId="8" borderId="15" xfId="0" applyFont="1" applyFill="1" applyBorder="1" applyAlignment="1" applyProtection="1">
      <alignment horizontal="center" vertical="center" wrapText="1"/>
      <protection locked="0"/>
    </xf>
    <xf numFmtId="0" fontId="26" fillId="8" borderId="16" xfId="0" applyFont="1" applyFill="1" applyBorder="1" applyAlignment="1" applyProtection="1">
      <alignment horizontal="center" vertical="center" wrapText="1"/>
      <protection locked="0"/>
    </xf>
    <xf numFmtId="0" fontId="26" fillId="8" borderId="22" xfId="0" applyFont="1" applyFill="1" applyBorder="1" applyAlignment="1" applyProtection="1">
      <alignment horizontal="center" vertical="center" wrapText="1"/>
      <protection locked="0"/>
    </xf>
    <xf numFmtId="0" fontId="26" fillId="8" borderId="24" xfId="0" applyFont="1" applyFill="1" applyBorder="1" applyAlignment="1" applyProtection="1">
      <alignment horizontal="center" wrapText="1"/>
      <protection locked="0"/>
    </xf>
    <xf numFmtId="0" fontId="26" fillId="8" borderId="25" xfId="0" applyFont="1" applyFill="1" applyBorder="1" applyAlignment="1" applyProtection="1">
      <alignment horizontal="center" wrapText="1"/>
      <protection locked="0"/>
    </xf>
    <xf numFmtId="0" fontId="24" fillId="8" borderId="15" xfId="0" applyFont="1" applyFill="1" applyBorder="1" applyAlignment="1" applyProtection="1">
      <alignment horizontal="center" vertical="center" wrapText="1"/>
      <protection locked="0"/>
    </xf>
    <xf numFmtId="0" fontId="23" fillId="8" borderId="16" xfId="0" applyFont="1" applyFill="1" applyBorder="1" applyAlignment="1" applyProtection="1">
      <alignment horizontal="center" vertical="center" wrapText="1"/>
      <protection locked="0"/>
    </xf>
    <xf numFmtId="0" fontId="23" fillId="8" borderId="22" xfId="0" applyFont="1" applyFill="1" applyBorder="1" applyAlignment="1" applyProtection="1">
      <alignment horizontal="center" vertical="center" wrapText="1"/>
      <protection locked="0"/>
    </xf>
    <xf numFmtId="0" fontId="20" fillId="8" borderId="24" xfId="0" applyFont="1" applyFill="1" applyBorder="1" applyAlignment="1" applyProtection="1">
      <alignment horizontal="center" wrapText="1"/>
      <protection locked="0"/>
    </xf>
    <xf numFmtId="0" fontId="20" fillId="8" borderId="25" xfId="0" applyFont="1" applyFill="1" applyBorder="1" applyAlignment="1" applyProtection="1">
      <alignment horizontal="center" wrapText="1"/>
      <protection locked="0"/>
    </xf>
    <xf numFmtId="0" fontId="20" fillId="8" borderId="59" xfId="0" applyFont="1" applyFill="1" applyBorder="1" applyAlignment="1" applyProtection="1">
      <alignment horizontal="center" wrapText="1"/>
      <protection locked="0"/>
    </xf>
    <xf numFmtId="0" fontId="23" fillId="8" borderId="15" xfId="0" applyFont="1" applyFill="1" applyBorder="1" applyAlignment="1" applyProtection="1">
      <alignment horizontal="center" wrapText="1"/>
      <protection locked="0"/>
    </xf>
    <xf numFmtId="0" fontId="23" fillId="8" borderId="16" xfId="0" applyFont="1" applyFill="1" applyBorder="1" applyAlignment="1" applyProtection="1">
      <alignment horizontal="center" wrapText="1"/>
      <protection locked="0"/>
    </xf>
    <xf numFmtId="0" fontId="23" fillId="8" borderId="22" xfId="0" applyFont="1" applyFill="1" applyBorder="1" applyAlignment="1" applyProtection="1">
      <alignment horizontal="center" wrapText="1"/>
      <protection locked="0"/>
    </xf>
    <xf numFmtId="0" fontId="0" fillId="6" borderId="0" xfId="0" applyFill="1" applyBorder="1" applyAlignment="1" applyProtection="1">
      <alignment horizontal="center" wrapText="1"/>
      <protection locked="0"/>
    </xf>
    <xf numFmtId="0" fontId="11" fillId="8" borderId="41" xfId="0" applyFont="1" applyFill="1" applyBorder="1" applyAlignment="1">
      <alignment horizontal="left" vertical="center"/>
    </xf>
    <xf numFmtId="0" fontId="11" fillId="8" borderId="54" xfId="0" applyFont="1" applyFill="1" applyBorder="1" applyAlignment="1">
      <alignment horizontal="left" vertical="center"/>
    </xf>
    <xf numFmtId="0" fontId="11" fillId="8" borderId="8" xfId="0" applyFont="1" applyFill="1" applyBorder="1" applyAlignment="1">
      <alignment horizontal="left" vertical="center"/>
    </xf>
    <xf numFmtId="0" fontId="11" fillId="8" borderId="0" xfId="0" applyFont="1" applyFill="1" applyBorder="1" applyAlignment="1">
      <alignment horizontal="left" vertical="center"/>
    </xf>
    <xf numFmtId="0" fontId="11" fillId="8" borderId="49" xfId="0" applyFont="1" applyFill="1" applyBorder="1" applyAlignment="1">
      <alignment horizontal="left" vertical="center"/>
    </xf>
    <xf numFmtId="0" fontId="11" fillId="8" borderId="26" xfId="0" applyFont="1" applyFill="1" applyBorder="1" applyAlignment="1">
      <alignment horizontal="left" vertical="center"/>
    </xf>
    <xf numFmtId="0" fontId="20" fillId="8" borderId="0" xfId="0" applyFont="1" applyFill="1" applyBorder="1" applyAlignment="1">
      <alignment horizontal="left" vertical="center"/>
    </xf>
    <xf numFmtId="0" fontId="20" fillId="8" borderId="20" xfId="0" applyFont="1" applyFill="1" applyBorder="1" applyAlignment="1">
      <alignment horizontal="left" vertical="center"/>
    </xf>
    <xf numFmtId="14" fontId="20" fillId="8" borderId="26" xfId="0" applyNumberFormat="1" applyFont="1" applyFill="1" applyBorder="1" applyAlignment="1">
      <alignment horizontal="left" vertical="center"/>
    </xf>
    <xf numFmtId="0" fontId="20" fillId="8" borderId="26" xfId="0" applyFont="1" applyFill="1" applyBorder="1" applyAlignment="1">
      <alignment horizontal="left" vertical="center"/>
    </xf>
    <xf numFmtId="0" fontId="20" fillId="8" borderId="55" xfId="0" applyFont="1" applyFill="1" applyBorder="1" applyAlignment="1">
      <alignment horizontal="left" vertical="center"/>
    </xf>
    <xf numFmtId="0" fontId="23" fillId="0" borderId="0" xfId="0" applyFont="1" applyBorder="1" applyAlignment="1" applyProtection="1">
      <alignment horizontal="center" wrapText="1"/>
      <protection locked="0"/>
    </xf>
    <xf numFmtId="0" fontId="20" fillId="8" borderId="58" xfId="0" applyFont="1" applyFill="1" applyBorder="1" applyAlignment="1" applyProtection="1">
      <alignment horizontal="center" vertical="center" wrapText="1"/>
      <protection locked="0"/>
    </xf>
    <xf numFmtId="0" fontId="20" fillId="8" borderId="36" xfId="0" applyFont="1" applyFill="1" applyBorder="1" applyAlignment="1" applyProtection="1">
      <alignment horizontal="center" vertical="center" wrapText="1"/>
      <protection locked="0"/>
    </xf>
    <xf numFmtId="0" fontId="20" fillId="8" borderId="37" xfId="0" applyFont="1" applyFill="1" applyBorder="1" applyAlignment="1" applyProtection="1">
      <alignment horizontal="center" vertical="center" wrapText="1"/>
      <protection locked="0"/>
    </xf>
    <xf numFmtId="0" fontId="20" fillId="8" borderId="61" xfId="0" applyFont="1" applyFill="1" applyBorder="1" applyAlignment="1" applyProtection="1">
      <alignment horizontal="center" vertical="center" wrapText="1"/>
      <protection locked="0"/>
    </xf>
    <xf numFmtId="0" fontId="20" fillId="8" borderId="62" xfId="0" applyFont="1" applyFill="1" applyBorder="1" applyAlignment="1" applyProtection="1">
      <alignment horizontal="center" vertical="center" wrapText="1"/>
      <protection locked="0"/>
    </xf>
    <xf numFmtId="0" fontId="20" fillId="8" borderId="63" xfId="0" applyFont="1" applyFill="1" applyBorder="1" applyAlignment="1" applyProtection="1">
      <alignment horizontal="center" vertical="center" wrapText="1"/>
      <protection locked="0"/>
    </xf>
    <xf numFmtId="0" fontId="23" fillId="8" borderId="15" xfId="0" applyFont="1" applyFill="1" applyBorder="1" applyAlignment="1" applyProtection="1">
      <alignment horizontal="center" vertical="center" wrapText="1"/>
      <protection locked="0"/>
    </xf>
    <xf numFmtId="0" fontId="20" fillId="8" borderId="49" xfId="0" applyFont="1" applyFill="1" applyBorder="1" applyAlignment="1" applyProtection="1">
      <alignment horizontal="center" vertical="center" wrapText="1"/>
      <protection locked="0"/>
    </xf>
    <xf numFmtId="0" fontId="20" fillId="8" borderId="55" xfId="0" applyFont="1" applyFill="1" applyBorder="1" applyAlignment="1" applyProtection="1">
      <alignment horizontal="center" vertical="center" wrapText="1"/>
      <protection locked="0"/>
    </xf>
    <xf numFmtId="0" fontId="24" fillId="8" borderId="15" xfId="0" applyFont="1" applyFill="1" applyBorder="1" applyAlignment="1" applyProtection="1">
      <alignment horizontal="center" wrapText="1"/>
      <protection locked="0"/>
    </xf>
    <xf numFmtId="0" fontId="24" fillId="8" borderId="16" xfId="0" applyFont="1" applyFill="1" applyBorder="1" applyAlignment="1" applyProtection="1">
      <alignment horizontal="center" wrapText="1"/>
      <protection locked="0"/>
    </xf>
    <xf numFmtId="0" fontId="24" fillId="8" borderId="22" xfId="0" applyFont="1" applyFill="1" applyBorder="1" applyAlignment="1" applyProtection="1">
      <alignment horizontal="center" wrapText="1"/>
      <protection locked="0"/>
    </xf>
    <xf numFmtId="0" fontId="20" fillId="8" borderId="56" xfId="0" applyFont="1" applyFill="1" applyBorder="1" applyAlignment="1" applyProtection="1">
      <alignment horizontal="center" vertical="center"/>
      <protection locked="0"/>
    </xf>
    <xf numFmtId="0" fontId="20" fillId="8" borderId="39" xfId="0" applyFont="1" applyFill="1" applyBorder="1" applyAlignment="1" applyProtection="1">
      <alignment horizontal="center" vertical="center"/>
      <protection locked="0"/>
    </xf>
    <xf numFmtId="0" fontId="20" fillId="8" borderId="40" xfId="0" applyFont="1" applyFill="1" applyBorder="1" applyAlignment="1" applyProtection="1">
      <alignment horizontal="center" vertical="center"/>
      <protection locked="0"/>
    </xf>
    <xf numFmtId="0" fontId="20" fillId="8" borderId="15" xfId="0" applyFont="1" applyFill="1" applyBorder="1" applyAlignment="1" applyProtection="1">
      <alignment horizontal="center"/>
      <protection locked="0"/>
    </xf>
    <xf numFmtId="0" fontId="20" fillId="8" borderId="16" xfId="0" applyFont="1" applyFill="1" applyBorder="1" applyAlignment="1" applyProtection="1">
      <alignment horizontal="center"/>
      <protection locked="0"/>
    </xf>
    <xf numFmtId="0" fontId="20" fillId="8" borderId="35" xfId="0" applyFont="1" applyFill="1" applyBorder="1" applyAlignment="1" applyProtection="1">
      <alignment horizontal="center"/>
      <protection locked="0"/>
    </xf>
    <xf numFmtId="0" fontId="24" fillId="8" borderId="15" xfId="0" applyFont="1" applyFill="1" applyBorder="1" applyAlignment="1" applyProtection="1">
      <alignment horizontal="center"/>
      <protection locked="0"/>
    </xf>
    <xf numFmtId="0" fontId="33" fillId="8" borderId="16" xfId="0" applyFont="1" applyFill="1" applyBorder="1" applyAlignment="1" applyProtection="1">
      <alignment horizontal="center"/>
      <protection locked="0"/>
    </xf>
    <xf numFmtId="0" fontId="33" fillId="8" borderId="22" xfId="0" applyFont="1" applyFill="1" applyBorder="1" applyAlignment="1" applyProtection="1">
      <alignment horizontal="center"/>
      <protection locked="0"/>
    </xf>
    <xf numFmtId="44" fontId="31" fillId="8" borderId="64" xfId="1" applyFont="1" applyFill="1" applyBorder="1" applyAlignment="1" applyProtection="1">
      <alignment horizontal="center"/>
    </xf>
    <xf numFmtId="44" fontId="31" fillId="8" borderId="22" xfId="1" applyFont="1" applyFill="1" applyBorder="1" applyAlignment="1" applyProtection="1">
      <alignment horizontal="center"/>
    </xf>
    <xf numFmtId="0" fontId="33" fillId="8" borderId="15" xfId="0" applyFont="1" applyFill="1" applyBorder="1" applyAlignment="1" applyProtection="1">
      <alignment horizontal="center" vertical="center" wrapText="1"/>
      <protection locked="0"/>
    </xf>
    <xf numFmtId="0" fontId="33" fillId="8" borderId="16" xfId="0" applyFont="1" applyFill="1" applyBorder="1" applyAlignment="1" applyProtection="1">
      <alignment horizontal="center" vertical="center" wrapText="1"/>
      <protection locked="0"/>
    </xf>
    <xf numFmtId="0" fontId="33" fillId="8" borderId="22" xfId="0" applyFont="1" applyFill="1" applyBorder="1" applyAlignment="1" applyProtection="1">
      <alignment horizontal="center" vertical="center" wrapText="1"/>
      <protection locked="0"/>
    </xf>
    <xf numFmtId="0" fontId="20" fillId="8" borderId="15" xfId="0" applyFont="1" applyFill="1" applyBorder="1" applyAlignment="1" applyProtection="1">
      <alignment horizontal="center" vertical="center" wrapText="1"/>
      <protection locked="0"/>
    </xf>
    <xf numFmtId="0" fontId="20" fillId="8" borderId="16" xfId="0" applyFont="1" applyFill="1" applyBorder="1" applyAlignment="1" applyProtection="1">
      <alignment horizontal="center" vertical="center" wrapText="1"/>
      <protection locked="0"/>
    </xf>
    <xf numFmtId="0" fontId="20" fillId="8" borderId="22" xfId="0" applyFont="1" applyFill="1" applyBorder="1" applyAlignment="1" applyProtection="1">
      <alignment horizontal="center" vertical="center" wrapText="1"/>
      <protection locked="0"/>
    </xf>
    <xf numFmtId="0" fontId="20" fillId="8" borderId="26" xfId="0" applyFont="1" applyFill="1" applyBorder="1" applyAlignment="1" applyProtection="1">
      <alignment horizontal="center" vertical="center" wrapText="1"/>
      <protection locked="0"/>
    </xf>
    <xf numFmtId="0" fontId="20" fillId="8" borderId="56" xfId="0" applyFont="1" applyFill="1" applyBorder="1" applyAlignment="1" applyProtection="1">
      <alignment horizontal="center" vertical="center" wrapText="1"/>
      <protection locked="0"/>
    </xf>
    <xf numFmtId="0" fontId="20" fillId="8" borderId="40" xfId="0" applyFont="1" applyFill="1" applyBorder="1" applyAlignment="1" applyProtection="1">
      <alignment horizontal="center" vertical="center" wrapText="1"/>
      <protection locked="0"/>
    </xf>
    <xf numFmtId="0" fontId="20" fillId="8" borderId="24" xfId="0" applyFont="1" applyFill="1" applyBorder="1" applyAlignment="1" applyProtection="1">
      <alignment horizontal="center"/>
      <protection locked="0"/>
    </xf>
    <xf numFmtId="0" fontId="20" fillId="8" borderId="25" xfId="0" applyFont="1" applyFill="1" applyBorder="1" applyAlignment="1" applyProtection="1">
      <alignment horizontal="center"/>
      <protection locked="0"/>
    </xf>
    <xf numFmtId="0" fontId="20" fillId="8" borderId="59" xfId="0" applyFont="1" applyFill="1" applyBorder="1" applyAlignment="1" applyProtection="1">
      <alignment horizontal="center"/>
      <protection locked="0"/>
    </xf>
    <xf numFmtId="14" fontId="21" fillId="0" borderId="58" xfId="0" applyNumberFormat="1" applyFont="1" applyBorder="1" applyAlignment="1">
      <alignment horizontal="center" vertical="center"/>
    </xf>
    <xf numFmtId="14" fontId="21" fillId="0" borderId="36" xfId="0" applyNumberFormat="1" applyFont="1" applyBorder="1" applyAlignment="1">
      <alignment horizontal="center" vertical="center"/>
    </xf>
    <xf numFmtId="0" fontId="44" fillId="8" borderId="15" xfId="0" applyFont="1" applyFill="1" applyBorder="1" applyAlignment="1">
      <alignment horizontal="center" vertical="center"/>
    </xf>
    <xf numFmtId="0" fontId="44" fillId="8" borderId="16" xfId="0" applyFont="1" applyFill="1" applyBorder="1" applyAlignment="1">
      <alignment horizontal="center" vertical="center"/>
    </xf>
    <xf numFmtId="0" fontId="44" fillId="8" borderId="22" xfId="0" applyFont="1" applyFill="1" applyBorder="1" applyAlignment="1">
      <alignment horizontal="center" vertical="center"/>
    </xf>
  </cellXfs>
  <cellStyles count="7">
    <cellStyle name="Cálculo" xfId="5" builtinId="22"/>
    <cellStyle name="Entrada" xfId="3" builtinId="20"/>
    <cellStyle name="Moeda" xfId="1" builtinId="4"/>
    <cellStyle name="Normal" xfId="0" builtinId="0"/>
    <cellStyle name="Nota" xfId="6" builtinId="10"/>
    <cellStyle name="Porcentagem" xfId="2" builtinId="5"/>
    <cellStyle name="Saída" xfId="4" builtinId="21"/>
  </cellStyles>
  <dxfs count="8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9" formatCode="dd/mm/yyyy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00&quot;.&quot;000&quot;.&quot;000&quot;/&quot;0000&quot;-&quot;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medium">
          <color rgb="FF000000"/>
        </left>
        <right style="medium">
          <color rgb="FF000000"/>
        </right>
        <bottom style="thin">
          <color rgb="FF000000"/>
        </bottom>
      </border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9" formatCode="dd/mm/yyyy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00&quot;.&quot;000&quot;.&quot;000&quot;/&quot;0000&quot;-&quot;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medium">
          <color rgb="FF000000"/>
        </left>
        <right style="medium">
          <color rgb="FF000000"/>
        </right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color theme="0"/>
        <name val="Arial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9" formatCode="dd/mm/yyyy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00&quot;.&quot;000&quot;.&quot;000&quot;/&quot;0000&quot;-&quot;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medium">
          <color indexed="64"/>
        </left>
        <right style="medium">
          <color indexed="64"/>
        </right>
        <bottom style="thin">
          <color indexed="64"/>
        </bottom>
      </border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color theme="0"/>
        <name val="Arial"/>
        <scheme val="none"/>
      </font>
      <fill>
        <patternFill patternType="solid">
          <fgColor indexed="64"/>
          <bgColor theme="4" tint="-0.249977111117893"/>
        </patternFill>
      </fill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9" formatCode="dd/mm/yyyy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000000000\-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medium">
          <color indexed="64"/>
        </left>
        <right style="medium">
          <color indexed="64"/>
        </right>
        <bottom style="thin">
          <color indexed="64"/>
        </bottom>
      </border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color theme="0"/>
        <name val="Arial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0"/>
        </left>
        <right style="thin">
          <color indexed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9" formatCode="dd/mm/yyyy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00&quot;.&quot;000&quot;.&quot;000&quot;/&quot;0000&quot;-&quot;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medium">
          <color indexed="64"/>
        </left>
        <right style="medium">
          <color indexed="64"/>
        </right>
        <bottom style="thin">
          <color indexed="64"/>
        </bottom>
      </border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color theme="0"/>
        <name val="Arial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4" formatCode="_-&quot;R$&quot;\ * #,##0.00_-;\-&quot;R$&quot;\ * #,##0.00_-;_-&quot;R$&quot;\ * &quot;-&quot;??_-;_-@_-"/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R$ &quot;* #,##0.00_);_(&quot;R$ &quot;* \(#,##0.00\);_(&quot;R$ &quot;* &quot;-&quot;??_);_(@_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(&quot;R$ &quot;* #,##0.00_);_(&quot;R$ &quot;* \(#,##0.00\);_(&quot;R$ &quot;* &quot;-&quot;??_);_(@_)"/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R$&quot;\ * #,##0.00_-;\-&quot;R$&quot;\ * #,##0.00_-;_-&quot;R$&quot;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R$&quot;\ * #,##0.00_-;\-&quot;R$&quot;\ * #,##0.00_-;_-&quot;R$&quot;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numFmt numFmtId="34" formatCode="_-&quot;R$&quot;\ * #,##0.00_-;\-&quot;R$&quot;\ * #,##0.00_-;_-&quot;R$&quot;\ * &quot;-&quot;??_-;_-@_-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numFmt numFmtId="34" formatCode="_-&quot;R$&quot;\ * #,##0.00_-;\-&quot;R$&quot;\ * #,##0.00_-;_-&quot;R$&quot;\ * &quot;-&quot;??_-;_-@_-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numFmt numFmtId="34" formatCode="_-&quot;R$&quot;\ * #,##0.00_-;\-&quot;R$&quot;\ * #,##0.00_-;_-&quot;R$&quot;\ * &quot;-&quot;??_-;_-@_-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dd/mm/yy"/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9" formatCode="dd/mm/yyyy"/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  <protection locked="0" hidden="0"/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  <fill>
        <patternFill>
          <bgColor indexed="22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441960</xdr:colOff>
      <xdr:row>13</xdr:row>
      <xdr:rowOff>0</xdr:rowOff>
    </xdr:from>
    <xdr:to>
      <xdr:col>1</xdr:col>
      <xdr:colOff>571500</xdr:colOff>
      <xdr:row>13</xdr:row>
      <xdr:rowOff>0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00000000-0008-0000-0000-000038CD0100}"/>
            </a:ext>
          </a:extLst>
        </xdr:cNvPr>
        <xdr:cNvSpPr>
          <a:spLocks noChangeArrowheads="1"/>
        </xdr:cNvSpPr>
      </xdr:nvSpPr>
      <xdr:spPr bwMode="auto">
        <a:xfrm>
          <a:off x="661035" y="2447925"/>
          <a:ext cx="129540" cy="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441960</xdr:colOff>
      <xdr:row>13</xdr:row>
      <xdr:rowOff>0</xdr:rowOff>
    </xdr:from>
    <xdr:to>
      <xdr:col>1</xdr:col>
      <xdr:colOff>571500</xdr:colOff>
      <xdr:row>13</xdr:row>
      <xdr:rowOff>0</xdr:rowOff>
    </xdr:to>
    <xdr:sp macro="" textlink="">
      <xdr:nvSpPr>
        <xdr:cNvPr id="3" name="AutoShape 3">
          <a:extLst>
            <a:ext uri="{FF2B5EF4-FFF2-40B4-BE49-F238E27FC236}">
              <a16:creationId xmlns:a16="http://schemas.microsoft.com/office/drawing/2014/main" id="{00000000-0008-0000-0000-000039CD0100}"/>
            </a:ext>
          </a:extLst>
        </xdr:cNvPr>
        <xdr:cNvSpPr>
          <a:spLocks noChangeArrowheads="1"/>
        </xdr:cNvSpPr>
      </xdr:nvSpPr>
      <xdr:spPr bwMode="auto">
        <a:xfrm>
          <a:off x="661035" y="2447925"/>
          <a:ext cx="129540" cy="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441960</xdr:colOff>
      <xdr:row>13</xdr:row>
      <xdr:rowOff>0</xdr:rowOff>
    </xdr:from>
    <xdr:to>
      <xdr:col>1</xdr:col>
      <xdr:colOff>571500</xdr:colOff>
      <xdr:row>13</xdr:row>
      <xdr:rowOff>0</xdr:rowOff>
    </xdr:to>
    <xdr:sp macro="" textlink="">
      <xdr:nvSpPr>
        <xdr:cNvPr id="4" name="AutoShape 4">
          <a:extLst>
            <a:ext uri="{FF2B5EF4-FFF2-40B4-BE49-F238E27FC236}">
              <a16:creationId xmlns:a16="http://schemas.microsoft.com/office/drawing/2014/main" id="{00000000-0008-0000-0000-00003ACD0100}"/>
            </a:ext>
          </a:extLst>
        </xdr:cNvPr>
        <xdr:cNvSpPr>
          <a:spLocks noChangeArrowheads="1"/>
        </xdr:cNvSpPr>
      </xdr:nvSpPr>
      <xdr:spPr bwMode="auto">
        <a:xfrm>
          <a:off x="661035" y="2447925"/>
          <a:ext cx="129540" cy="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441960</xdr:colOff>
      <xdr:row>13</xdr:row>
      <xdr:rowOff>0</xdr:rowOff>
    </xdr:from>
    <xdr:to>
      <xdr:col>1</xdr:col>
      <xdr:colOff>571500</xdr:colOff>
      <xdr:row>13</xdr:row>
      <xdr:rowOff>0</xdr:rowOff>
    </xdr:to>
    <xdr:sp macro="" textlink="">
      <xdr:nvSpPr>
        <xdr:cNvPr id="5" name="AutoShape 5">
          <a:extLst>
            <a:ext uri="{FF2B5EF4-FFF2-40B4-BE49-F238E27FC236}">
              <a16:creationId xmlns:a16="http://schemas.microsoft.com/office/drawing/2014/main" id="{00000000-0008-0000-0000-00003BCD0100}"/>
            </a:ext>
          </a:extLst>
        </xdr:cNvPr>
        <xdr:cNvSpPr>
          <a:spLocks noChangeArrowheads="1"/>
        </xdr:cNvSpPr>
      </xdr:nvSpPr>
      <xdr:spPr bwMode="auto">
        <a:xfrm>
          <a:off x="661035" y="2447925"/>
          <a:ext cx="129540" cy="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441960</xdr:colOff>
      <xdr:row>13</xdr:row>
      <xdr:rowOff>0</xdr:rowOff>
    </xdr:from>
    <xdr:to>
      <xdr:col>6</xdr:col>
      <xdr:colOff>571500</xdr:colOff>
      <xdr:row>13</xdr:row>
      <xdr:rowOff>0</xdr:rowOff>
    </xdr:to>
    <xdr:sp macro="" textlink="">
      <xdr:nvSpPr>
        <xdr:cNvPr id="6" name="AutoShape 6">
          <a:extLst>
            <a:ext uri="{FF2B5EF4-FFF2-40B4-BE49-F238E27FC236}">
              <a16:creationId xmlns:a16="http://schemas.microsoft.com/office/drawing/2014/main" id="{00000000-0008-0000-0000-00003CCD0100}"/>
            </a:ext>
          </a:extLst>
        </xdr:cNvPr>
        <xdr:cNvSpPr>
          <a:spLocks noChangeArrowheads="1"/>
        </xdr:cNvSpPr>
      </xdr:nvSpPr>
      <xdr:spPr bwMode="auto">
        <a:xfrm>
          <a:off x="3947160" y="2447925"/>
          <a:ext cx="129540" cy="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441960</xdr:colOff>
      <xdr:row>13</xdr:row>
      <xdr:rowOff>0</xdr:rowOff>
    </xdr:from>
    <xdr:to>
      <xdr:col>6</xdr:col>
      <xdr:colOff>571500</xdr:colOff>
      <xdr:row>13</xdr:row>
      <xdr:rowOff>0</xdr:rowOff>
    </xdr:to>
    <xdr:sp macro="" textlink="">
      <xdr:nvSpPr>
        <xdr:cNvPr id="7" name="AutoShape 7">
          <a:extLst>
            <a:ext uri="{FF2B5EF4-FFF2-40B4-BE49-F238E27FC236}">
              <a16:creationId xmlns:a16="http://schemas.microsoft.com/office/drawing/2014/main" id="{00000000-0008-0000-0000-00003DCD0100}"/>
            </a:ext>
          </a:extLst>
        </xdr:cNvPr>
        <xdr:cNvSpPr>
          <a:spLocks noChangeArrowheads="1"/>
        </xdr:cNvSpPr>
      </xdr:nvSpPr>
      <xdr:spPr bwMode="auto">
        <a:xfrm>
          <a:off x="3947160" y="2447925"/>
          <a:ext cx="129540" cy="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441960</xdr:colOff>
      <xdr:row>13</xdr:row>
      <xdr:rowOff>0</xdr:rowOff>
    </xdr:from>
    <xdr:to>
      <xdr:col>6</xdr:col>
      <xdr:colOff>571500</xdr:colOff>
      <xdr:row>13</xdr:row>
      <xdr:rowOff>0</xdr:rowOff>
    </xdr:to>
    <xdr:sp macro="" textlink="">
      <xdr:nvSpPr>
        <xdr:cNvPr id="8" name="AutoShape 8">
          <a:extLst>
            <a:ext uri="{FF2B5EF4-FFF2-40B4-BE49-F238E27FC236}">
              <a16:creationId xmlns:a16="http://schemas.microsoft.com/office/drawing/2014/main" id="{00000000-0008-0000-0000-00003ECD0100}"/>
            </a:ext>
          </a:extLst>
        </xdr:cNvPr>
        <xdr:cNvSpPr>
          <a:spLocks noChangeArrowheads="1"/>
        </xdr:cNvSpPr>
      </xdr:nvSpPr>
      <xdr:spPr bwMode="auto">
        <a:xfrm>
          <a:off x="3947160" y="2447925"/>
          <a:ext cx="129540" cy="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441960</xdr:colOff>
      <xdr:row>13</xdr:row>
      <xdr:rowOff>0</xdr:rowOff>
    </xdr:from>
    <xdr:to>
      <xdr:col>6</xdr:col>
      <xdr:colOff>571500</xdr:colOff>
      <xdr:row>13</xdr:row>
      <xdr:rowOff>0</xdr:rowOff>
    </xdr:to>
    <xdr:sp macro="" textlink="">
      <xdr:nvSpPr>
        <xdr:cNvPr id="9" name="AutoShape 9">
          <a:extLst>
            <a:ext uri="{FF2B5EF4-FFF2-40B4-BE49-F238E27FC236}">
              <a16:creationId xmlns:a16="http://schemas.microsoft.com/office/drawing/2014/main" id="{00000000-0008-0000-0000-00003FCD0100}"/>
            </a:ext>
          </a:extLst>
        </xdr:cNvPr>
        <xdr:cNvSpPr>
          <a:spLocks noChangeArrowheads="1"/>
        </xdr:cNvSpPr>
      </xdr:nvSpPr>
      <xdr:spPr bwMode="auto">
        <a:xfrm>
          <a:off x="3947160" y="2447925"/>
          <a:ext cx="129540" cy="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rmulario%20Presta&#231;&#227;o%20de%20Cont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ºPASSO"/>
      <sheetName val="2ºPASSO"/>
      <sheetName val="3ºPASSO"/>
      <sheetName val="4ºPASSO"/>
      <sheetName val="Declaração"/>
      <sheetName val="VVF"/>
      <sheetName val="PDL"/>
      <sheetName val="MCN"/>
      <sheetName val="MCI"/>
      <sheetName val="STPF"/>
      <sheetName val="STPJ"/>
      <sheetName val="OI"/>
      <sheetName val="EQMP"/>
      <sheetName val="Usos e Fontes"/>
      <sheetName val="Capa"/>
      <sheetName val="Concili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0">
          <cell r="J40">
            <v>0</v>
          </cell>
        </row>
      </sheetData>
      <sheetData sheetId="12"/>
      <sheetData sheetId="13"/>
      <sheetData sheetId="14"/>
      <sheetData sheetId="15"/>
    </sheetDataSet>
  </externalBook>
</externalLink>
</file>

<file path=xl/tables/table1.xml><?xml version="1.0" encoding="utf-8"?>
<table xmlns="http://schemas.openxmlformats.org/spreadsheetml/2006/main" id="1" name="Tabela1" displayName="Tabela1" ref="B9:Q79" totalsRowShown="0" headerRowDxfId="79" dataDxfId="77" headerRowBorderDxfId="78" tableBorderDxfId="76" totalsRowBorderDxfId="75" headerRowCellStyle="Moeda">
  <autoFilter ref="B9:Q79"/>
  <tableColumns count="16">
    <tableColumn id="1" name="nº de linha" dataDxfId="74"/>
    <tableColumn id="2" name="Nome" dataDxfId="73"/>
    <tableColumn id="3" name="Função no Projeto" dataDxfId="72"/>
    <tableColumn id="4" name="Data do Pagamento" dataDxfId="71"/>
    <tableColumn id="5" name="Tipo de Pagamento" dataDxfId="70"/>
    <tableColumn id="6" name="Base Cálculo INSS" dataDxfId="69" dataCellStyle="Moeda"/>
    <tableColumn id="16" name="Dependentes IRPF" dataDxfId="68" dataCellStyle="Moeda"/>
    <tableColumn id="12" name="IRPF" dataDxfId="67" dataCellStyle="Moeda">
      <calculatedColumnFormula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calculatedColumnFormula>
    </tableColumn>
    <tableColumn id="10" name="INSS" dataDxfId="66" dataCellStyle="Moeda">
      <calculatedColumnFormula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calculatedColumnFormula>
    </tableColumn>
    <tableColumn id="9" name="INSS Patronal" dataDxfId="65" dataCellStyle="Moeda">
      <calculatedColumnFormula>Tabela1[[#This Row],[Base Cálculo INSS]]*0.2</calculatedColumnFormula>
    </tableColumn>
    <tableColumn id="13" name="Outras Instituições (%)" dataDxfId="64" dataCellStyle="Porcentagem"/>
    <tableColumn id="14" name="Outras Instituições ($)" dataDxfId="63" dataCellStyle="Moeda">
      <calculatedColumnFormula>Tabela1[[#This Row],[Base Cálculo INSS]]*Tabela1[[#This Row],[Outras Instituições (%)]]</calculatedColumnFormula>
    </tableColumn>
    <tableColumn id="15" name="Previdência" dataDxfId="62" dataCellStyle="Moeda">
      <calculatedColumnFormula>Tabela1[[#This Row],[INSS]]+Tabela1[[#This Row],[INSS Patronal]]+Tabela1[[#This Row],[Outras Instituições ($)]]</calculatedColumnFormula>
    </tableColumn>
    <tableColumn id="7" name="FGTS" dataDxfId="61" dataCellStyle="Moeda">
      <calculatedColumnFormula>Tabela1[[#This Row],[Base Cálculo INSS]]*0.08</calculatedColumnFormula>
    </tableColumn>
    <tableColumn id="11" name="PIS" dataDxfId="60" dataCellStyle="Moeda">
      <calculatedColumnFormula>Tabela1[[#This Row],[Base Cálculo INSS]]*0.01</calculatedColumnFormula>
    </tableColumn>
    <tableColumn id="8" name="TOTAL" dataDxfId="59" dataCellStyle="Moeda">
      <calculatedColumnFormula>Tabela1[[#This Row],[FGTS]]+Tabela1[[#This Row],[Previdência]]+Tabela1[[#This Row],[IRPF]]+Tabela1[[#This Row],[Base Cálculo INSS]]+Tabela1[[#This Row],[PIS]]</calculatedColumnFormula>
    </tableColumn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2" name="Tabela4" displayName="Tabela4" ref="B8:I38" totalsRowShown="0" headerRowDxfId="58" headerRowBorderDxfId="57" tableBorderDxfId="56">
  <autoFilter ref="B8:I38"/>
  <tableColumns count="8">
    <tableColumn id="1" name="nº de linha" dataDxfId="55"/>
    <tableColumn id="2" name="Descrição dos Produtos Conforme Documento Fiscal" dataDxfId="54"/>
    <tableColumn id="3" name="Descrição Conforme Relação de Itens" dataDxfId="53"/>
    <tableColumn id="4" name="Razão Social" dataDxfId="52"/>
    <tableColumn id="5" name="CNPJ" dataDxfId="51"/>
    <tableColumn id="6" name="Nº do Doc. / Nota Fiscal" dataDxfId="50"/>
    <tableColumn id="7" name="Data do Pgto." dataDxfId="49"/>
    <tableColumn id="8" name="Valor Total" dataDxfId="48" dataCellStyle="Moeda"/>
  </tableColumns>
  <tableStyleInfo name="TableStyleLight16" showFirstColumn="0" showLastColumn="0" showRowStripes="1" showColumnStripes="0"/>
</table>
</file>

<file path=xl/tables/table3.xml><?xml version="1.0" encoding="utf-8"?>
<table xmlns="http://schemas.openxmlformats.org/spreadsheetml/2006/main" id="4" name="Tabela68" displayName="Tabela68" ref="B8:I38" totalsRowShown="0" headerRowDxfId="47" headerRowBorderDxfId="46" tableBorderDxfId="45">
  <autoFilter ref="B8:I38"/>
  <tableColumns count="8">
    <tableColumn id="1" name="nº de linha" dataDxfId="44"/>
    <tableColumn id="2" name="Descrição dos Serviços Conforme Documento Fiscal" dataDxfId="43"/>
    <tableColumn id="4" name="Descrição Conforme Relação de Itens" dataDxfId="42"/>
    <tableColumn id="5" name="Nome" dataDxfId="41"/>
    <tableColumn id="6" name="CPF" dataDxfId="40"/>
    <tableColumn id="7" name="Nº do Doc. /       Nota Fiscal" dataDxfId="39"/>
    <tableColumn id="8" name="Data do Pgto." dataDxfId="38"/>
    <tableColumn id="9" name="Valor Total" dataDxfId="37" dataCellStyle="Moeda"/>
  </tableColumns>
  <tableStyleInfo name="TableStyleLight16" showFirstColumn="0" showLastColumn="0" showRowStripes="1" showColumnStripes="0"/>
</table>
</file>

<file path=xl/tables/table4.xml><?xml version="1.0" encoding="utf-8"?>
<table xmlns="http://schemas.openxmlformats.org/spreadsheetml/2006/main" id="5" name="Tabela6" displayName="Tabela6" ref="B8:I38" totalsRowShown="0" headerRowDxfId="36" headerRowBorderDxfId="35" tableBorderDxfId="34">
  <autoFilter ref="B8:I38"/>
  <tableColumns count="8">
    <tableColumn id="1" name="nº de linha" dataDxfId="33"/>
    <tableColumn id="2" name="Descrição dos Serviços Conforme Documento Fiscal" dataDxfId="32"/>
    <tableColumn id="3" name="Descrição Conforme Relação de Itens" dataDxfId="31"/>
    <tableColumn id="5" name="Razão Social" dataDxfId="30"/>
    <tableColumn id="6" name="CNPJ" dataDxfId="29"/>
    <tableColumn id="7" name="Nº do Doc. / Nota Fiscal" dataDxfId="28"/>
    <tableColumn id="8" name="Data do Pgto." dataDxfId="27"/>
    <tableColumn id="9" name="Valor Total" dataDxfId="26" dataCellStyle="Moeda"/>
  </tableColumns>
  <tableStyleInfo name="TableStyleLight16" showFirstColumn="0" showLastColumn="0" showRowStripes="1" showColumnStripes="0"/>
</table>
</file>

<file path=xl/tables/table5.xml><?xml version="1.0" encoding="utf-8"?>
<table xmlns="http://schemas.openxmlformats.org/spreadsheetml/2006/main" id="6" name="Tabela20279" displayName="Tabela20279" ref="B8:J36" totalsRowShown="0" headerRowDxfId="25" dataDxfId="24" tableBorderDxfId="23">
  <autoFilter ref="B8:J36"/>
  <tableColumns count="9">
    <tableColumn id="1" name="nº de linha" dataDxfId="22"/>
    <tableColumn id="2" name="Descrição dos Produtos / Serviços Conforme Documento Fiscal" dataDxfId="21"/>
    <tableColumn id="3" name="Referência" dataDxfId="20"/>
    <tableColumn id="4" name="Razão Social" dataDxfId="19"/>
    <tableColumn id="5" name="CNPJ" dataDxfId="18"/>
    <tableColumn id="6" name="Tipo" dataDxfId="17"/>
    <tableColumn id="7" name="Nº" dataDxfId="16"/>
    <tableColumn id="8" name="Data de Pgto." dataDxfId="15"/>
    <tableColumn id="9" name="Valor Total" dataDxfId="14" dataCellStyle="Moeda"/>
  </tableColumns>
  <tableStyleInfo name="TableStyleLight16" showFirstColumn="0" showLastColumn="0" showRowStripes="1" showColumnStripes="0"/>
</table>
</file>

<file path=xl/tables/table6.xml><?xml version="1.0" encoding="utf-8"?>
<table xmlns="http://schemas.openxmlformats.org/spreadsheetml/2006/main" id="7" name="Tabela21280" displayName="Tabela21280" ref="B8:L37" totalsRowShown="0" headerRowDxfId="13" headerRowBorderDxfId="12" tableBorderDxfId="11">
  <autoFilter ref="B8:L37"/>
  <tableColumns count="11">
    <tableColumn id="1" name="nº de linha" dataDxfId="10"/>
    <tableColumn id="2" name="Descrição dos Produtos Conforme Documento Fiscal" dataDxfId="9"/>
    <tableColumn id="3" name="Despesa conforme descrita na Relação de Itens" dataDxfId="8"/>
    <tableColumn id="4" name="Razão Social" dataDxfId="7"/>
    <tableColumn id="5" name="CNPJ" dataDxfId="6"/>
    <tableColumn id="6" name="Local de Aquisição (UF ou País)" dataDxfId="5"/>
    <tableColumn id="7" name="Tipo de Doc. Fiscal" dataDxfId="4"/>
    <tableColumn id="8" name="Nº" dataDxfId="3"/>
    <tableColumn id="9" name="Data de Pgto." dataDxfId="2"/>
    <tableColumn id="10" name="Nacional" dataDxfId="1" dataCellStyle="Moeda"/>
    <tableColumn id="11" name="Importado" dataDxfId="0" dataCellStyle="Moeda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14"/>
  <sheetViews>
    <sheetView showGridLines="0" workbookViewId="0">
      <selection activeCell="H13" sqref="H13:K13"/>
    </sheetView>
  </sheetViews>
  <sheetFormatPr defaultRowHeight="15" x14ac:dyDescent="0.25"/>
  <sheetData>
    <row r="3" spans="2:14" ht="15.75" thickBot="1" x14ac:dyDescent="0.3"/>
    <row r="4" spans="2:14" ht="18.75" thickBot="1" x14ac:dyDescent="0.3">
      <c r="B4" s="285" t="s">
        <v>0</v>
      </c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7"/>
    </row>
    <row r="5" spans="2:14" ht="15.75" thickBot="1" x14ac:dyDescent="0.3"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</row>
    <row r="6" spans="2:14" x14ac:dyDescent="0.25">
      <c r="B6" s="289"/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1"/>
    </row>
    <row r="7" spans="2:14" x14ac:dyDescent="0.25">
      <c r="B7" s="102" t="s">
        <v>3</v>
      </c>
      <c r="C7" s="88"/>
      <c r="D7" s="88"/>
      <c r="E7" s="89"/>
      <c r="F7" s="89"/>
      <c r="G7" s="89"/>
      <c r="H7" s="90"/>
      <c r="I7" s="90"/>
      <c r="J7" s="90"/>
      <c r="K7" s="90"/>
      <c r="L7" s="90"/>
      <c r="M7" s="90"/>
      <c r="N7" s="91"/>
    </row>
    <row r="8" spans="2:14" x14ac:dyDescent="0.25">
      <c r="B8" s="92"/>
      <c r="C8" s="93"/>
      <c r="D8" s="93"/>
      <c r="E8" s="94"/>
      <c r="F8" s="94"/>
      <c r="G8" s="94"/>
      <c r="H8" s="95"/>
      <c r="I8" s="95"/>
      <c r="J8" s="95"/>
      <c r="K8" s="95"/>
      <c r="L8" s="95"/>
      <c r="M8" s="95"/>
      <c r="N8" s="96"/>
    </row>
    <row r="9" spans="2:14" x14ac:dyDescent="0.25">
      <c r="B9" s="278" t="s">
        <v>4</v>
      </c>
      <c r="C9" s="279"/>
      <c r="D9" s="279"/>
      <c r="E9" s="280" t="s">
        <v>80</v>
      </c>
      <c r="F9" s="280"/>
      <c r="G9" s="280"/>
      <c r="H9" s="280"/>
      <c r="I9" s="280"/>
      <c r="J9" s="280"/>
      <c r="K9" s="280"/>
      <c r="L9" s="280"/>
      <c r="M9" s="280"/>
      <c r="N9" s="96"/>
    </row>
    <row r="10" spans="2:14" x14ac:dyDescent="0.25">
      <c r="B10" s="278" t="s">
        <v>5</v>
      </c>
      <c r="C10" s="279"/>
      <c r="D10" s="279"/>
      <c r="E10" s="281" t="s">
        <v>81</v>
      </c>
      <c r="F10" s="281"/>
      <c r="G10" s="281"/>
      <c r="H10" s="281"/>
      <c r="I10" s="281"/>
      <c r="J10" s="281"/>
      <c r="K10" s="281"/>
      <c r="L10" s="281"/>
      <c r="M10" s="281"/>
      <c r="N10" s="96"/>
    </row>
    <row r="11" spans="2:14" x14ac:dyDescent="0.25">
      <c r="B11" s="278" t="s">
        <v>1</v>
      </c>
      <c r="C11" s="279"/>
      <c r="D11" s="279"/>
      <c r="E11" s="282" t="s">
        <v>82</v>
      </c>
      <c r="F11" s="283"/>
      <c r="G11" s="283"/>
      <c r="H11" s="283"/>
      <c r="I11" s="283"/>
      <c r="J11" s="283"/>
      <c r="K11" s="283"/>
      <c r="L11" s="283"/>
      <c r="M11" s="284"/>
      <c r="N11" s="96"/>
    </row>
    <row r="12" spans="2:14" x14ac:dyDescent="0.25">
      <c r="B12" s="278" t="s">
        <v>2</v>
      </c>
      <c r="C12" s="279"/>
      <c r="D12" s="279"/>
      <c r="E12" s="292" t="s">
        <v>83</v>
      </c>
      <c r="F12" s="292"/>
      <c r="G12" s="101"/>
      <c r="H12" s="101"/>
      <c r="I12" s="101"/>
      <c r="J12" s="101"/>
      <c r="K12" s="101"/>
      <c r="L12" s="101"/>
      <c r="M12" s="101"/>
      <c r="N12" s="96"/>
    </row>
    <row r="13" spans="2:14" ht="15.75" thickBot="1" x14ac:dyDescent="0.3">
      <c r="B13" s="97"/>
      <c r="C13" s="98"/>
      <c r="D13" s="98"/>
      <c r="E13" s="98"/>
      <c r="F13" s="98"/>
      <c r="G13" s="99"/>
      <c r="H13" s="274"/>
      <c r="I13" s="274"/>
      <c r="J13" s="274"/>
      <c r="K13" s="274"/>
      <c r="L13" s="99"/>
      <c r="M13" s="99"/>
      <c r="N13" s="100"/>
    </row>
    <row r="14" spans="2:14" ht="15.75" thickBot="1" x14ac:dyDescent="0.3">
      <c r="B14" s="275"/>
      <c r="C14" s="276"/>
      <c r="D14" s="276"/>
      <c r="E14" s="276"/>
      <c r="F14" s="276"/>
      <c r="G14" s="276"/>
      <c r="H14" s="276"/>
      <c r="I14" s="276"/>
      <c r="J14" s="276"/>
      <c r="K14" s="276"/>
      <c r="L14" s="276"/>
      <c r="M14" s="276"/>
      <c r="N14" s="277"/>
    </row>
  </sheetData>
  <mergeCells count="13">
    <mergeCell ref="B4:N4"/>
    <mergeCell ref="B5:N5"/>
    <mergeCell ref="B6:N6"/>
    <mergeCell ref="B12:D12"/>
    <mergeCell ref="E12:F12"/>
    <mergeCell ref="H13:K13"/>
    <mergeCell ref="B14:N14"/>
    <mergeCell ref="B9:D9"/>
    <mergeCell ref="E9:M9"/>
    <mergeCell ref="B10:D10"/>
    <mergeCell ref="E10:M10"/>
    <mergeCell ref="B11:D11"/>
    <mergeCell ref="E11:M11"/>
  </mergeCells>
  <dataValidations count="1">
    <dataValidation type="list" allowBlank="1" showInputMessage="1" showErrorMessage="1" sqref="E12:F12">
      <formula1>"Final, Parcial"</formula1>
    </dataValidation>
  </dataValidation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7"/>
  <sheetViews>
    <sheetView showGridLines="0" workbookViewId="0">
      <selection activeCell="E15" sqref="E15"/>
    </sheetView>
  </sheetViews>
  <sheetFormatPr defaultRowHeight="15" x14ac:dyDescent="0.25"/>
  <cols>
    <col min="1" max="1" width="11.28515625" bestFit="1" customWidth="1"/>
    <col min="2" max="2" width="18.28515625" bestFit="1" customWidth="1"/>
    <col min="3" max="4" width="16.140625" bestFit="1" customWidth="1"/>
    <col min="5" max="5" width="40.42578125" bestFit="1" customWidth="1"/>
    <col min="6" max="6" width="24.7109375" bestFit="1" customWidth="1"/>
    <col min="11" max="13" width="12.140625" bestFit="1" customWidth="1"/>
  </cols>
  <sheetData>
    <row r="1" spans="1:6" ht="15.75" thickBot="1" x14ac:dyDescent="0.3"/>
    <row r="2" spans="1:6" ht="18.75" customHeight="1" thickBot="1" x14ac:dyDescent="0.3">
      <c r="A2" s="394" t="s">
        <v>69</v>
      </c>
      <c r="B2" s="395"/>
      <c r="C2" s="395"/>
      <c r="D2" s="395"/>
      <c r="E2" s="395"/>
      <c r="F2" s="396"/>
    </row>
    <row r="3" spans="1:6" ht="16.5" thickBot="1" x14ac:dyDescent="0.3">
      <c r="A3" s="192" t="s">
        <v>63</v>
      </c>
      <c r="B3" s="193" t="s">
        <v>64</v>
      </c>
      <c r="C3" s="194" t="s">
        <v>65</v>
      </c>
      <c r="D3" s="195" t="s">
        <v>66</v>
      </c>
      <c r="E3" s="196" t="s">
        <v>67</v>
      </c>
      <c r="F3" s="197" t="s">
        <v>68</v>
      </c>
    </row>
    <row r="4" spans="1:6" x14ac:dyDescent="0.25">
      <c r="A4" s="201"/>
      <c r="B4" s="202"/>
      <c r="C4" s="203"/>
      <c r="D4" s="204"/>
      <c r="E4" s="271"/>
      <c r="F4" s="205"/>
    </row>
    <row r="5" spans="1:6" x14ac:dyDescent="0.25">
      <c r="A5" s="206"/>
      <c r="B5" s="198"/>
      <c r="C5" s="199"/>
      <c r="D5" s="200"/>
      <c r="E5" s="272"/>
      <c r="F5" s="207"/>
    </row>
    <row r="6" spans="1:6" x14ac:dyDescent="0.25">
      <c r="A6" s="206"/>
      <c r="B6" s="198"/>
      <c r="C6" s="199"/>
      <c r="D6" s="200"/>
      <c r="E6" s="272"/>
      <c r="F6" s="207"/>
    </row>
    <row r="7" spans="1:6" x14ac:dyDescent="0.25">
      <c r="A7" s="206"/>
      <c r="B7" s="198"/>
      <c r="C7" s="199"/>
      <c r="D7" s="200"/>
      <c r="E7" s="272"/>
      <c r="F7" s="207"/>
    </row>
    <row r="8" spans="1:6" x14ac:dyDescent="0.25">
      <c r="A8" s="206"/>
      <c r="B8" s="198"/>
      <c r="C8" s="199"/>
      <c r="D8" s="200"/>
      <c r="E8" s="272"/>
      <c r="F8" s="207"/>
    </row>
    <row r="9" spans="1:6" x14ac:dyDescent="0.25">
      <c r="A9" s="206"/>
      <c r="B9" s="198"/>
      <c r="C9" s="199"/>
      <c r="D9" s="200"/>
      <c r="E9" s="272"/>
      <c r="F9" s="207"/>
    </row>
    <row r="10" spans="1:6" x14ac:dyDescent="0.25">
      <c r="A10" s="206"/>
      <c r="B10" s="198"/>
      <c r="C10" s="199"/>
      <c r="D10" s="200"/>
      <c r="E10" s="272"/>
      <c r="F10" s="207"/>
    </row>
    <row r="11" spans="1:6" x14ac:dyDescent="0.25">
      <c r="A11" s="206"/>
      <c r="B11" s="198"/>
      <c r="C11" s="199"/>
      <c r="D11" s="200"/>
      <c r="E11" s="272"/>
      <c r="F11" s="207"/>
    </row>
    <row r="12" spans="1:6" x14ac:dyDescent="0.25">
      <c r="A12" s="206"/>
      <c r="B12" s="198"/>
      <c r="C12" s="199"/>
      <c r="D12" s="200"/>
      <c r="E12" s="272"/>
      <c r="F12" s="207"/>
    </row>
    <row r="13" spans="1:6" x14ac:dyDescent="0.25">
      <c r="A13" s="206"/>
      <c r="B13" s="198"/>
      <c r="C13" s="199"/>
      <c r="D13" s="200"/>
      <c r="E13" s="272"/>
      <c r="F13" s="207"/>
    </row>
    <row r="14" spans="1:6" x14ac:dyDescent="0.25">
      <c r="A14" s="206"/>
      <c r="B14" s="198"/>
      <c r="C14" s="199"/>
      <c r="D14" s="200"/>
      <c r="E14" s="272"/>
      <c r="F14" s="207"/>
    </row>
    <row r="15" spans="1:6" x14ac:dyDescent="0.25">
      <c r="A15" s="206"/>
      <c r="B15" s="198"/>
      <c r="C15" s="199"/>
      <c r="D15" s="200"/>
      <c r="E15" s="272"/>
      <c r="F15" s="207"/>
    </row>
    <row r="16" spans="1:6" x14ac:dyDescent="0.25">
      <c r="A16" s="206"/>
      <c r="B16" s="198"/>
      <c r="C16" s="199"/>
      <c r="D16" s="200"/>
      <c r="E16" s="272"/>
      <c r="F16" s="207"/>
    </row>
    <row r="17" spans="1:6" x14ac:dyDescent="0.25">
      <c r="A17" s="206"/>
      <c r="B17" s="198"/>
      <c r="C17" s="199"/>
      <c r="D17" s="200"/>
      <c r="E17" s="272"/>
      <c r="F17" s="208"/>
    </row>
    <row r="18" spans="1:6" x14ac:dyDescent="0.25">
      <c r="A18" s="206"/>
      <c r="B18" s="198"/>
      <c r="C18" s="199"/>
      <c r="D18" s="200"/>
      <c r="E18" s="272"/>
      <c r="F18" s="207"/>
    </row>
    <row r="19" spans="1:6" x14ac:dyDescent="0.25">
      <c r="A19" s="206"/>
      <c r="B19" s="198"/>
      <c r="C19" s="199"/>
      <c r="D19" s="200"/>
      <c r="E19" s="272"/>
      <c r="F19" s="207"/>
    </row>
    <row r="20" spans="1:6" x14ac:dyDescent="0.25">
      <c r="A20" s="206"/>
      <c r="B20" s="198"/>
      <c r="C20" s="199"/>
      <c r="D20" s="200"/>
      <c r="E20" s="272"/>
      <c r="F20" s="207"/>
    </row>
    <row r="21" spans="1:6" x14ac:dyDescent="0.25">
      <c r="A21" s="206"/>
      <c r="B21" s="198"/>
      <c r="C21" s="199"/>
      <c r="D21" s="200"/>
      <c r="E21" s="272"/>
      <c r="F21" s="207"/>
    </row>
    <row r="22" spans="1:6" x14ac:dyDescent="0.25">
      <c r="A22" s="206"/>
      <c r="B22" s="198"/>
      <c r="C22" s="199"/>
      <c r="D22" s="200"/>
      <c r="E22" s="272"/>
      <c r="F22" s="207"/>
    </row>
    <row r="23" spans="1:6" x14ac:dyDescent="0.25">
      <c r="A23" s="206"/>
      <c r="B23" s="198"/>
      <c r="C23" s="199"/>
      <c r="D23" s="200"/>
      <c r="E23" s="272"/>
      <c r="F23" s="207"/>
    </row>
    <row r="24" spans="1:6" x14ac:dyDescent="0.25">
      <c r="A24" s="206"/>
      <c r="B24" s="198"/>
      <c r="C24" s="199"/>
      <c r="D24" s="200"/>
      <c r="E24" s="272"/>
      <c r="F24" s="207"/>
    </row>
    <row r="25" spans="1:6" x14ac:dyDescent="0.25">
      <c r="A25" s="206"/>
      <c r="B25" s="198"/>
      <c r="C25" s="199"/>
      <c r="D25" s="200"/>
      <c r="E25" s="272"/>
      <c r="F25" s="207"/>
    </row>
    <row r="26" spans="1:6" x14ac:dyDescent="0.25">
      <c r="A26" s="206"/>
      <c r="B26" s="198"/>
      <c r="C26" s="199"/>
      <c r="D26" s="200"/>
      <c r="E26" s="272"/>
      <c r="F26" s="207"/>
    </row>
    <row r="27" spans="1:6" x14ac:dyDescent="0.25">
      <c r="A27" s="206"/>
      <c r="B27" s="198"/>
      <c r="C27" s="199"/>
      <c r="D27" s="200"/>
      <c r="E27" s="272"/>
      <c r="F27" s="207"/>
    </row>
    <row r="28" spans="1:6" x14ac:dyDescent="0.25">
      <c r="A28" s="206"/>
      <c r="B28" s="198"/>
      <c r="C28" s="199"/>
      <c r="D28" s="200"/>
      <c r="E28" s="272"/>
      <c r="F28" s="207"/>
    </row>
    <row r="29" spans="1:6" x14ac:dyDescent="0.25">
      <c r="A29" s="206"/>
      <c r="B29" s="198"/>
      <c r="C29" s="199"/>
      <c r="D29" s="200"/>
      <c r="E29" s="272"/>
      <c r="F29" s="207"/>
    </row>
    <row r="30" spans="1:6" x14ac:dyDescent="0.25">
      <c r="A30" s="206"/>
      <c r="B30" s="198"/>
      <c r="C30" s="199"/>
      <c r="D30" s="200"/>
      <c r="E30" s="272"/>
      <c r="F30" s="207"/>
    </row>
    <row r="31" spans="1:6" x14ac:dyDescent="0.25">
      <c r="A31" s="206"/>
      <c r="B31" s="198"/>
      <c r="C31" s="199"/>
      <c r="D31" s="200"/>
      <c r="E31" s="272"/>
      <c r="F31" s="209"/>
    </row>
    <row r="32" spans="1:6" x14ac:dyDescent="0.25">
      <c r="A32" s="206"/>
      <c r="B32" s="198"/>
      <c r="C32" s="199"/>
      <c r="D32" s="200"/>
      <c r="E32" s="272"/>
      <c r="F32" s="207"/>
    </row>
    <row r="33" spans="1:6" x14ac:dyDescent="0.25">
      <c r="A33" s="206"/>
      <c r="B33" s="198"/>
      <c r="C33" s="199"/>
      <c r="D33" s="200"/>
      <c r="E33" s="272"/>
      <c r="F33" s="207"/>
    </row>
    <row r="34" spans="1:6" x14ac:dyDescent="0.25">
      <c r="A34" s="206"/>
      <c r="B34" s="198"/>
      <c r="C34" s="199"/>
      <c r="D34" s="200"/>
      <c r="E34" s="272"/>
      <c r="F34" s="207"/>
    </row>
    <row r="35" spans="1:6" x14ac:dyDescent="0.25">
      <c r="A35" s="206"/>
      <c r="B35" s="198"/>
      <c r="C35" s="199"/>
      <c r="D35" s="200"/>
      <c r="E35" s="272"/>
      <c r="F35" s="207"/>
    </row>
    <row r="36" spans="1:6" x14ac:dyDescent="0.25">
      <c r="A36" s="206"/>
      <c r="B36" s="198"/>
      <c r="C36" s="199"/>
      <c r="D36" s="200"/>
      <c r="E36" s="272"/>
      <c r="F36" s="207"/>
    </row>
    <row r="37" spans="1:6" x14ac:dyDescent="0.25">
      <c r="A37" s="206"/>
      <c r="B37" s="198"/>
      <c r="C37" s="199"/>
      <c r="D37" s="200"/>
      <c r="E37" s="272"/>
      <c r="F37" s="207"/>
    </row>
    <row r="38" spans="1:6" x14ac:dyDescent="0.25">
      <c r="A38" s="206"/>
      <c r="B38" s="198"/>
      <c r="C38" s="199"/>
      <c r="D38" s="200"/>
      <c r="E38" s="272"/>
      <c r="F38" s="207"/>
    </row>
    <row r="39" spans="1:6" x14ac:dyDescent="0.25">
      <c r="A39" s="206"/>
      <c r="B39" s="198"/>
      <c r="C39" s="199"/>
      <c r="D39" s="200"/>
      <c r="E39" s="272"/>
      <c r="F39" s="207"/>
    </row>
    <row r="40" spans="1:6" x14ac:dyDescent="0.25">
      <c r="A40" s="206"/>
      <c r="B40" s="198"/>
      <c r="C40" s="199"/>
      <c r="D40" s="200"/>
      <c r="E40" s="272"/>
      <c r="F40" s="207"/>
    </row>
    <row r="41" spans="1:6" x14ac:dyDescent="0.25">
      <c r="A41" s="206"/>
      <c r="B41" s="198"/>
      <c r="C41" s="199"/>
      <c r="D41" s="200"/>
      <c r="E41" s="272"/>
      <c r="F41" s="207"/>
    </row>
    <row r="42" spans="1:6" x14ac:dyDescent="0.25">
      <c r="A42" s="206"/>
      <c r="B42" s="198"/>
      <c r="C42" s="199"/>
      <c r="D42" s="200"/>
      <c r="E42" s="272"/>
      <c r="F42" s="207"/>
    </row>
    <row r="43" spans="1:6" x14ac:dyDescent="0.25">
      <c r="A43" s="206"/>
      <c r="B43" s="198"/>
      <c r="C43" s="199"/>
      <c r="D43" s="200"/>
      <c r="E43" s="272"/>
      <c r="F43" s="207"/>
    </row>
    <row r="44" spans="1:6" x14ac:dyDescent="0.25">
      <c r="A44" s="206"/>
      <c r="B44" s="198"/>
      <c r="C44" s="199"/>
      <c r="D44" s="200"/>
      <c r="E44" s="272"/>
      <c r="F44" s="207"/>
    </row>
    <row r="45" spans="1:6" x14ac:dyDescent="0.25">
      <c r="A45" s="206"/>
      <c r="B45" s="198"/>
      <c r="C45" s="199"/>
      <c r="D45" s="200"/>
      <c r="E45" s="272"/>
      <c r="F45" s="207"/>
    </row>
    <row r="46" spans="1:6" x14ac:dyDescent="0.25">
      <c r="A46" s="206"/>
      <c r="B46" s="198"/>
      <c r="C46" s="199"/>
      <c r="D46" s="200"/>
      <c r="E46" s="272"/>
      <c r="F46" s="207"/>
    </row>
    <row r="47" spans="1:6" x14ac:dyDescent="0.25">
      <c r="A47" s="206"/>
      <c r="B47" s="198"/>
      <c r="C47" s="199"/>
      <c r="D47" s="200"/>
      <c r="E47" s="272"/>
      <c r="F47" s="207"/>
    </row>
    <row r="48" spans="1:6" x14ac:dyDescent="0.25">
      <c r="A48" s="206"/>
      <c r="B48" s="198"/>
      <c r="C48" s="199"/>
      <c r="D48" s="200"/>
      <c r="E48" s="272"/>
      <c r="F48" s="207"/>
    </row>
    <row r="49" spans="1:13" x14ac:dyDescent="0.25">
      <c r="A49" s="206"/>
      <c r="B49" s="198"/>
      <c r="C49" s="199"/>
      <c r="D49" s="200"/>
      <c r="E49" s="272"/>
      <c r="F49" s="207"/>
    </row>
    <row r="50" spans="1:13" x14ac:dyDescent="0.25">
      <c r="A50" s="206"/>
      <c r="B50" s="198"/>
      <c r="C50" s="199"/>
      <c r="D50" s="200"/>
      <c r="E50" s="272"/>
      <c r="F50" s="207"/>
    </row>
    <row r="51" spans="1:13" x14ac:dyDescent="0.25">
      <c r="A51" s="206"/>
      <c r="B51" s="198"/>
      <c r="C51" s="199"/>
      <c r="D51" s="200"/>
      <c r="E51" s="272"/>
      <c r="F51" s="207"/>
    </row>
    <row r="52" spans="1:13" x14ac:dyDescent="0.25">
      <c r="A52" s="206"/>
      <c r="B52" s="198"/>
      <c r="C52" s="199"/>
      <c r="D52" s="200"/>
      <c r="E52" s="272"/>
      <c r="F52" s="207"/>
      <c r="I52" s="219"/>
      <c r="J52" s="219"/>
      <c r="K52" s="219"/>
      <c r="L52" s="219"/>
      <c r="M52" s="219"/>
    </row>
    <row r="53" spans="1:13" x14ac:dyDescent="0.25">
      <c r="A53" s="206"/>
      <c r="B53" s="198"/>
      <c r="C53" s="199"/>
      <c r="D53" s="200"/>
      <c r="E53" s="272"/>
      <c r="F53" s="207"/>
      <c r="I53" s="219"/>
      <c r="J53" s="219"/>
      <c r="K53" s="219"/>
      <c r="L53" s="219"/>
      <c r="M53" s="219"/>
    </row>
    <row r="54" spans="1:13" x14ac:dyDescent="0.25">
      <c r="A54" s="206"/>
      <c r="B54" s="198"/>
      <c r="C54" s="199"/>
      <c r="D54" s="200"/>
      <c r="E54" s="272"/>
      <c r="F54" s="207"/>
      <c r="I54" s="219"/>
      <c r="J54" s="219"/>
      <c r="K54" s="219"/>
      <c r="L54" s="219"/>
      <c r="M54" s="219"/>
    </row>
    <row r="55" spans="1:13" x14ac:dyDescent="0.25">
      <c r="A55" s="206"/>
      <c r="B55" s="198"/>
      <c r="C55" s="199"/>
      <c r="D55" s="200"/>
      <c r="E55" s="272"/>
      <c r="F55" s="207"/>
      <c r="I55" s="219"/>
      <c r="J55" s="219"/>
      <c r="K55" s="220"/>
      <c r="L55" s="220"/>
      <c r="M55" s="220"/>
    </row>
    <row r="56" spans="1:13" x14ac:dyDescent="0.25">
      <c r="A56" s="206"/>
      <c r="B56" s="198"/>
      <c r="C56" s="199"/>
      <c r="D56" s="200"/>
      <c r="E56" s="272"/>
      <c r="F56" s="207"/>
      <c r="I56" s="219"/>
      <c r="J56" s="219"/>
      <c r="K56" s="221"/>
      <c r="L56" s="221"/>
      <c r="M56" s="221"/>
    </row>
    <row r="57" spans="1:13" x14ac:dyDescent="0.25">
      <c r="A57" s="206"/>
      <c r="B57" s="198"/>
      <c r="C57" s="199"/>
      <c r="D57" s="200"/>
      <c r="E57" s="272"/>
      <c r="F57" s="207"/>
      <c r="I57" s="219"/>
      <c r="J57" s="219"/>
      <c r="K57" s="221"/>
      <c r="L57" s="221"/>
      <c r="M57" s="221"/>
    </row>
    <row r="58" spans="1:13" x14ac:dyDescent="0.25">
      <c r="A58" s="206"/>
      <c r="B58" s="198"/>
      <c r="C58" s="199"/>
      <c r="D58" s="200"/>
      <c r="E58" s="272"/>
      <c r="F58" s="207"/>
      <c r="I58" s="219"/>
      <c r="J58" s="219"/>
      <c r="K58" s="222"/>
      <c r="L58" s="222"/>
      <c r="M58" s="222"/>
    </row>
    <row r="59" spans="1:13" x14ac:dyDescent="0.25">
      <c r="A59" s="206"/>
      <c r="B59" s="198"/>
      <c r="C59" s="199"/>
      <c r="D59" s="200"/>
      <c r="E59" s="272"/>
      <c r="F59" s="207"/>
      <c r="I59" s="219"/>
      <c r="J59" s="219"/>
      <c r="K59" s="219"/>
      <c r="L59" s="219"/>
      <c r="M59" s="219"/>
    </row>
    <row r="60" spans="1:13" x14ac:dyDescent="0.25">
      <c r="A60" s="206"/>
      <c r="B60" s="198"/>
      <c r="C60" s="199"/>
      <c r="D60" s="200"/>
      <c r="E60" s="272"/>
      <c r="F60" s="207"/>
      <c r="I60" s="219"/>
      <c r="J60" s="219"/>
      <c r="K60" s="219"/>
      <c r="L60" s="219"/>
      <c r="M60" s="219"/>
    </row>
    <row r="61" spans="1:13" x14ac:dyDescent="0.25">
      <c r="A61" s="206"/>
      <c r="B61" s="198"/>
      <c r="C61" s="199"/>
      <c r="D61" s="200"/>
      <c r="E61" s="272"/>
      <c r="F61" s="207"/>
      <c r="I61" s="219"/>
      <c r="J61" s="219"/>
      <c r="K61" s="219"/>
      <c r="L61" s="219"/>
      <c r="M61" s="219"/>
    </row>
    <row r="62" spans="1:13" x14ac:dyDescent="0.25">
      <c r="A62" s="206"/>
      <c r="B62" s="198"/>
      <c r="C62" s="199"/>
      <c r="D62" s="200"/>
      <c r="E62" s="272"/>
      <c r="F62" s="207"/>
      <c r="I62" s="219"/>
      <c r="J62" s="219"/>
      <c r="K62" s="219"/>
      <c r="L62" s="219"/>
      <c r="M62" s="219"/>
    </row>
    <row r="63" spans="1:13" x14ac:dyDescent="0.25">
      <c r="A63" s="206"/>
      <c r="B63" s="198"/>
      <c r="C63" s="199"/>
      <c r="D63" s="200"/>
      <c r="E63" s="272"/>
      <c r="F63" s="207"/>
      <c r="I63" s="219"/>
      <c r="J63" s="219"/>
      <c r="K63" s="223"/>
      <c r="L63" s="219"/>
      <c r="M63" s="219"/>
    </row>
    <row r="64" spans="1:13" x14ac:dyDescent="0.25">
      <c r="A64" s="206"/>
      <c r="B64" s="198"/>
      <c r="C64" s="199"/>
      <c r="D64" s="200"/>
      <c r="E64" s="272"/>
      <c r="F64" s="207"/>
      <c r="I64" s="219"/>
      <c r="J64" s="219"/>
      <c r="K64" s="219"/>
      <c r="L64" s="219"/>
      <c r="M64" s="219"/>
    </row>
    <row r="65" spans="1:13" x14ac:dyDescent="0.25">
      <c r="A65" s="206"/>
      <c r="B65" s="198"/>
      <c r="C65" s="199"/>
      <c r="D65" s="200"/>
      <c r="E65" s="272"/>
      <c r="F65" s="207"/>
      <c r="I65" s="219"/>
      <c r="J65" s="219"/>
      <c r="K65" s="219"/>
      <c r="L65" s="219"/>
      <c r="M65" s="219"/>
    </row>
    <row r="66" spans="1:13" x14ac:dyDescent="0.25">
      <c r="A66" s="206"/>
      <c r="B66" s="198"/>
      <c r="C66" s="199"/>
      <c r="D66" s="200"/>
      <c r="E66" s="272"/>
      <c r="F66" s="207"/>
    </row>
    <row r="67" spans="1:13" x14ac:dyDescent="0.25">
      <c r="A67" s="206"/>
      <c r="B67" s="198"/>
      <c r="C67" s="199"/>
      <c r="D67" s="200"/>
      <c r="E67" s="272"/>
      <c r="F67" s="207"/>
    </row>
    <row r="68" spans="1:13" x14ac:dyDescent="0.25">
      <c r="A68" s="206"/>
      <c r="B68" s="198"/>
      <c r="C68" s="199"/>
      <c r="D68" s="200"/>
      <c r="E68" s="272"/>
      <c r="F68" s="207"/>
    </row>
    <row r="69" spans="1:13" x14ac:dyDescent="0.25">
      <c r="A69" s="206"/>
      <c r="B69" s="198"/>
      <c r="C69" s="199"/>
      <c r="D69" s="200"/>
      <c r="E69" s="272"/>
      <c r="F69" s="207"/>
    </row>
    <row r="70" spans="1:13" x14ac:dyDescent="0.25">
      <c r="A70" s="206"/>
      <c r="B70" s="198"/>
      <c r="C70" s="199"/>
      <c r="D70" s="200"/>
      <c r="E70" s="272"/>
      <c r="F70" s="207"/>
    </row>
    <row r="71" spans="1:13" x14ac:dyDescent="0.25">
      <c r="A71" s="206"/>
      <c r="B71" s="198"/>
      <c r="C71" s="199"/>
      <c r="D71" s="200"/>
      <c r="E71" s="272"/>
      <c r="F71" s="207"/>
    </row>
    <row r="72" spans="1:13" x14ac:dyDescent="0.25">
      <c r="A72" s="206"/>
      <c r="B72" s="198"/>
      <c r="C72" s="199"/>
      <c r="D72" s="200"/>
      <c r="E72" s="272"/>
      <c r="F72" s="207"/>
    </row>
    <row r="73" spans="1:13" x14ac:dyDescent="0.25">
      <c r="A73" s="206"/>
      <c r="B73" s="198"/>
      <c r="C73" s="199"/>
      <c r="D73" s="200"/>
      <c r="E73" s="272"/>
      <c r="F73" s="207"/>
    </row>
    <row r="74" spans="1:13" x14ac:dyDescent="0.25">
      <c r="A74" s="206"/>
      <c r="B74" s="198"/>
      <c r="C74" s="199"/>
      <c r="D74" s="200"/>
      <c r="E74" s="272"/>
      <c r="F74" s="207"/>
    </row>
    <row r="75" spans="1:13" x14ac:dyDescent="0.25">
      <c r="A75" s="206"/>
      <c r="B75" s="198"/>
      <c r="C75" s="199"/>
      <c r="D75" s="200"/>
      <c r="E75" s="272"/>
      <c r="F75" s="207"/>
    </row>
    <row r="76" spans="1:13" x14ac:dyDescent="0.25">
      <c r="A76" s="206"/>
      <c r="B76" s="198"/>
      <c r="C76" s="199"/>
      <c r="D76" s="200"/>
      <c r="E76" s="272"/>
      <c r="F76" s="207"/>
    </row>
    <row r="77" spans="1:13" x14ac:dyDescent="0.25">
      <c r="A77" s="206"/>
      <c r="B77" s="198"/>
      <c r="C77" s="199"/>
      <c r="D77" s="200"/>
      <c r="E77" s="272"/>
      <c r="F77" s="207"/>
    </row>
    <row r="78" spans="1:13" x14ac:dyDescent="0.25">
      <c r="A78" s="206"/>
      <c r="B78" s="198"/>
      <c r="C78" s="199"/>
      <c r="D78" s="200"/>
      <c r="E78" s="272"/>
      <c r="F78" s="207"/>
    </row>
    <row r="79" spans="1:13" x14ac:dyDescent="0.25">
      <c r="A79" s="206"/>
      <c r="B79" s="198"/>
      <c r="C79" s="199"/>
      <c r="D79" s="200"/>
      <c r="E79" s="272"/>
      <c r="F79" s="207"/>
    </row>
    <row r="80" spans="1:13" x14ac:dyDescent="0.25">
      <c r="A80" s="206"/>
      <c r="B80" s="198"/>
      <c r="C80" s="199"/>
      <c r="D80" s="200"/>
      <c r="E80" s="272"/>
      <c r="F80" s="207"/>
    </row>
    <row r="81" spans="1:6" x14ac:dyDescent="0.25">
      <c r="A81" s="206"/>
      <c r="B81" s="198"/>
      <c r="C81" s="199"/>
      <c r="D81" s="200"/>
      <c r="E81" s="272"/>
      <c r="F81" s="207"/>
    </row>
    <row r="82" spans="1:6" x14ac:dyDescent="0.25">
      <c r="A82" s="206"/>
      <c r="B82" s="198"/>
      <c r="C82" s="199"/>
      <c r="D82" s="200"/>
      <c r="E82" s="272"/>
      <c r="F82" s="207"/>
    </row>
    <row r="83" spans="1:6" x14ac:dyDescent="0.25">
      <c r="A83" s="206"/>
      <c r="B83" s="198"/>
      <c r="C83" s="199"/>
      <c r="D83" s="200"/>
      <c r="E83" s="272"/>
      <c r="F83" s="207"/>
    </row>
    <row r="84" spans="1:6" x14ac:dyDescent="0.25">
      <c r="A84" s="206"/>
      <c r="B84" s="198"/>
      <c r="C84" s="199"/>
      <c r="D84" s="200"/>
      <c r="E84" s="272"/>
      <c r="F84" s="207"/>
    </row>
    <row r="85" spans="1:6" x14ac:dyDescent="0.25">
      <c r="A85" s="206"/>
      <c r="B85" s="198"/>
      <c r="C85" s="199"/>
      <c r="D85" s="200"/>
      <c r="E85" s="272"/>
      <c r="F85" s="207"/>
    </row>
    <row r="86" spans="1:6" x14ac:dyDescent="0.25">
      <c r="A86" s="206"/>
      <c r="B86" s="198"/>
      <c r="C86" s="199"/>
      <c r="D86" s="200"/>
      <c r="E86" s="272"/>
      <c r="F86" s="207"/>
    </row>
    <row r="87" spans="1:6" x14ac:dyDescent="0.25">
      <c r="A87" s="206"/>
      <c r="B87" s="198"/>
      <c r="C87" s="199"/>
      <c r="D87" s="200"/>
      <c r="E87" s="272"/>
      <c r="F87" s="207"/>
    </row>
    <row r="88" spans="1:6" x14ac:dyDescent="0.25">
      <c r="A88" s="206"/>
      <c r="B88" s="198"/>
      <c r="C88" s="199"/>
      <c r="D88" s="200"/>
      <c r="E88" s="272"/>
      <c r="F88" s="207"/>
    </row>
    <row r="89" spans="1:6" x14ac:dyDescent="0.25">
      <c r="A89" s="206"/>
      <c r="B89" s="198"/>
      <c r="C89" s="199"/>
      <c r="D89" s="200"/>
      <c r="E89" s="272"/>
      <c r="F89" s="207"/>
    </row>
    <row r="90" spans="1:6" x14ac:dyDescent="0.25">
      <c r="A90" s="206"/>
      <c r="B90" s="198"/>
      <c r="C90" s="199"/>
      <c r="D90" s="200"/>
      <c r="E90" s="272"/>
      <c r="F90" s="207"/>
    </row>
    <row r="91" spans="1:6" x14ac:dyDescent="0.25">
      <c r="A91" s="206"/>
      <c r="B91" s="198"/>
      <c r="C91" s="199"/>
      <c r="D91" s="200"/>
      <c r="E91" s="272"/>
      <c r="F91" s="207"/>
    </row>
    <row r="92" spans="1:6" x14ac:dyDescent="0.25">
      <c r="A92" s="206"/>
      <c r="B92" s="198"/>
      <c r="C92" s="199"/>
      <c r="D92" s="200"/>
      <c r="E92" s="272"/>
      <c r="F92" s="207"/>
    </row>
    <row r="93" spans="1:6" x14ac:dyDescent="0.25">
      <c r="A93" s="206"/>
      <c r="B93" s="198"/>
      <c r="C93" s="199"/>
      <c r="D93" s="200"/>
      <c r="E93" s="272"/>
      <c r="F93" s="207"/>
    </row>
    <row r="94" spans="1:6" x14ac:dyDescent="0.25">
      <c r="A94" s="206"/>
      <c r="B94" s="198"/>
      <c r="C94" s="199"/>
      <c r="D94" s="200"/>
      <c r="E94" s="272"/>
      <c r="F94" s="207"/>
    </row>
    <row r="95" spans="1:6" x14ac:dyDescent="0.25">
      <c r="A95" s="206"/>
      <c r="B95" s="198"/>
      <c r="C95" s="199"/>
      <c r="D95" s="200"/>
      <c r="E95" s="272"/>
      <c r="F95" s="207"/>
    </row>
    <row r="96" spans="1:6" x14ac:dyDescent="0.25">
      <c r="A96" s="206"/>
      <c r="B96" s="198"/>
      <c r="C96" s="199"/>
      <c r="D96" s="200"/>
      <c r="E96" s="272"/>
      <c r="F96" s="207"/>
    </row>
    <row r="97" spans="1:6" x14ac:dyDescent="0.25">
      <c r="A97" s="206"/>
      <c r="B97" s="198"/>
      <c r="C97" s="199"/>
      <c r="D97" s="200"/>
      <c r="E97" s="272"/>
      <c r="F97" s="207"/>
    </row>
    <row r="98" spans="1:6" x14ac:dyDescent="0.25">
      <c r="A98" s="206"/>
      <c r="B98" s="198"/>
      <c r="C98" s="199"/>
      <c r="D98" s="200"/>
      <c r="E98" s="272"/>
      <c r="F98" s="207"/>
    </row>
    <row r="99" spans="1:6" x14ac:dyDescent="0.25">
      <c r="A99" s="206"/>
      <c r="B99" s="198"/>
      <c r="C99" s="199"/>
      <c r="D99" s="200"/>
      <c r="E99" s="272"/>
      <c r="F99" s="207"/>
    </row>
    <row r="100" spans="1:6" x14ac:dyDescent="0.25">
      <c r="A100" s="206"/>
      <c r="B100" s="198"/>
      <c r="C100" s="199"/>
      <c r="D100" s="200"/>
      <c r="E100" s="272"/>
      <c r="F100" s="207"/>
    </row>
    <row r="101" spans="1:6" x14ac:dyDescent="0.25">
      <c r="A101" s="206"/>
      <c r="B101" s="198"/>
      <c r="C101" s="199"/>
      <c r="D101" s="200"/>
      <c r="E101" s="272"/>
      <c r="F101" s="207"/>
    </row>
    <row r="102" spans="1:6" x14ac:dyDescent="0.25">
      <c r="A102" s="206"/>
      <c r="B102" s="198"/>
      <c r="C102" s="199"/>
      <c r="D102" s="200"/>
      <c r="E102" s="272"/>
      <c r="F102" s="207"/>
    </row>
    <row r="103" spans="1:6" x14ac:dyDescent="0.25">
      <c r="A103" s="206"/>
      <c r="B103" s="198"/>
      <c r="C103" s="199"/>
      <c r="D103" s="200"/>
      <c r="E103" s="272"/>
      <c r="F103" s="207"/>
    </row>
    <row r="104" spans="1:6" x14ac:dyDescent="0.25">
      <c r="A104" s="206"/>
      <c r="B104" s="198"/>
      <c r="C104" s="199"/>
      <c r="D104" s="200"/>
      <c r="E104" s="272"/>
      <c r="F104" s="207"/>
    </row>
    <row r="105" spans="1:6" x14ac:dyDescent="0.25">
      <c r="A105" s="206"/>
      <c r="B105" s="198"/>
      <c r="C105" s="199"/>
      <c r="D105" s="200"/>
      <c r="E105" s="272"/>
      <c r="F105" s="207"/>
    </row>
    <row r="106" spans="1:6" x14ac:dyDescent="0.25">
      <c r="A106" s="206"/>
      <c r="B106" s="198"/>
      <c r="C106" s="199"/>
      <c r="D106" s="200"/>
      <c r="E106" s="272"/>
      <c r="F106" s="207"/>
    </row>
    <row r="107" spans="1:6" x14ac:dyDescent="0.25">
      <c r="A107" s="206"/>
      <c r="B107" s="198"/>
      <c r="C107" s="199"/>
      <c r="D107" s="200"/>
      <c r="E107" s="272"/>
      <c r="F107" s="207"/>
    </row>
    <row r="108" spans="1:6" x14ac:dyDescent="0.25">
      <c r="A108" s="206"/>
      <c r="B108" s="198"/>
      <c r="C108" s="199"/>
      <c r="D108" s="200"/>
      <c r="E108" s="272"/>
      <c r="F108" s="207"/>
    </row>
    <row r="109" spans="1:6" x14ac:dyDescent="0.25">
      <c r="A109" s="206"/>
      <c r="B109" s="198"/>
      <c r="C109" s="199"/>
      <c r="D109" s="200"/>
      <c r="E109" s="272"/>
      <c r="F109" s="207"/>
    </row>
    <row r="110" spans="1:6" x14ac:dyDescent="0.25">
      <c r="A110" s="206"/>
      <c r="B110" s="198"/>
      <c r="C110" s="199"/>
      <c r="D110" s="200"/>
      <c r="E110" s="272"/>
      <c r="F110" s="207"/>
    </row>
    <row r="111" spans="1:6" x14ac:dyDescent="0.25">
      <c r="A111" s="206"/>
      <c r="B111" s="198"/>
      <c r="C111" s="199"/>
      <c r="D111" s="200"/>
      <c r="E111" s="272"/>
      <c r="F111" s="207"/>
    </row>
    <row r="112" spans="1:6" x14ac:dyDescent="0.25">
      <c r="A112" s="206"/>
      <c r="B112" s="198"/>
      <c r="C112" s="199"/>
      <c r="D112" s="200"/>
      <c r="E112" s="272"/>
      <c r="F112" s="207"/>
    </row>
    <row r="113" spans="1:6" x14ac:dyDescent="0.25">
      <c r="A113" s="206"/>
      <c r="B113" s="198"/>
      <c r="C113" s="199"/>
      <c r="D113" s="200"/>
      <c r="E113" s="272"/>
      <c r="F113" s="207"/>
    </row>
    <row r="114" spans="1:6" x14ac:dyDescent="0.25">
      <c r="A114" s="206"/>
      <c r="B114" s="198"/>
      <c r="C114" s="199"/>
      <c r="D114" s="200"/>
      <c r="E114" s="272"/>
      <c r="F114" s="207"/>
    </row>
    <row r="115" spans="1:6" x14ac:dyDescent="0.25">
      <c r="A115" s="206"/>
      <c r="B115" s="198"/>
      <c r="C115" s="199"/>
      <c r="D115" s="200"/>
      <c r="E115" s="272"/>
      <c r="F115" s="207"/>
    </row>
    <row r="116" spans="1:6" x14ac:dyDescent="0.25">
      <c r="A116" s="206"/>
      <c r="B116" s="198"/>
      <c r="C116" s="199"/>
      <c r="D116" s="200"/>
      <c r="E116" s="272"/>
      <c r="F116" s="207"/>
    </row>
    <row r="117" spans="1:6" x14ac:dyDescent="0.25">
      <c r="A117" s="206"/>
      <c r="B117" s="198"/>
      <c r="C117" s="199"/>
      <c r="D117" s="200"/>
      <c r="E117" s="272"/>
      <c r="F117" s="207"/>
    </row>
    <row r="118" spans="1:6" x14ac:dyDescent="0.25">
      <c r="A118" s="206"/>
      <c r="B118" s="198"/>
      <c r="C118" s="199"/>
      <c r="D118" s="200"/>
      <c r="E118" s="272"/>
      <c r="F118" s="207"/>
    </row>
    <row r="119" spans="1:6" x14ac:dyDescent="0.25">
      <c r="A119" s="206"/>
      <c r="B119" s="198"/>
      <c r="C119" s="199"/>
      <c r="D119" s="200"/>
      <c r="E119" s="272"/>
      <c r="F119" s="207"/>
    </row>
    <row r="120" spans="1:6" x14ac:dyDescent="0.25">
      <c r="A120" s="206"/>
      <c r="B120" s="198"/>
      <c r="C120" s="199"/>
      <c r="D120" s="200"/>
      <c r="E120" s="272"/>
      <c r="F120" s="207"/>
    </row>
    <row r="121" spans="1:6" x14ac:dyDescent="0.25">
      <c r="A121" s="206"/>
      <c r="B121" s="198"/>
      <c r="C121" s="199"/>
      <c r="D121" s="200"/>
      <c r="E121" s="272"/>
      <c r="F121" s="207"/>
    </row>
    <row r="122" spans="1:6" x14ac:dyDescent="0.25">
      <c r="A122" s="206"/>
      <c r="B122" s="198"/>
      <c r="C122" s="199"/>
      <c r="D122" s="200"/>
      <c r="E122" s="272"/>
      <c r="F122" s="207"/>
    </row>
    <row r="123" spans="1:6" x14ac:dyDescent="0.25">
      <c r="A123" s="206"/>
      <c r="B123" s="198"/>
      <c r="C123" s="199"/>
      <c r="D123" s="200"/>
      <c r="E123" s="272"/>
      <c r="F123" s="207"/>
    </row>
    <row r="124" spans="1:6" x14ac:dyDescent="0.25">
      <c r="A124" s="206"/>
      <c r="B124" s="198"/>
      <c r="C124" s="199"/>
      <c r="D124" s="200"/>
      <c r="E124" s="272"/>
      <c r="F124" s="207"/>
    </row>
    <row r="125" spans="1:6" x14ac:dyDescent="0.25">
      <c r="A125" s="206"/>
      <c r="B125" s="198"/>
      <c r="C125" s="199"/>
      <c r="D125" s="200"/>
      <c r="E125" s="272"/>
      <c r="F125" s="207"/>
    </row>
    <row r="126" spans="1:6" x14ac:dyDescent="0.25">
      <c r="A126" s="206"/>
      <c r="B126" s="198"/>
      <c r="C126" s="199"/>
      <c r="D126" s="200"/>
      <c r="E126" s="272"/>
      <c r="F126" s="207"/>
    </row>
    <row r="127" spans="1:6" x14ac:dyDescent="0.25">
      <c r="A127" s="206"/>
      <c r="B127" s="198"/>
      <c r="C127" s="199"/>
      <c r="D127" s="200"/>
      <c r="E127" s="272"/>
      <c r="F127" s="207"/>
    </row>
    <row r="128" spans="1:6" x14ac:dyDescent="0.25">
      <c r="A128" s="206"/>
      <c r="B128" s="198"/>
      <c r="C128" s="199"/>
      <c r="D128" s="200"/>
      <c r="E128" s="272"/>
      <c r="F128" s="207"/>
    </row>
    <row r="129" spans="1:6" x14ac:dyDescent="0.25">
      <c r="A129" s="206"/>
      <c r="B129" s="198"/>
      <c r="C129" s="199"/>
      <c r="D129" s="200"/>
      <c r="E129" s="272"/>
      <c r="F129" s="207"/>
    </row>
    <row r="130" spans="1:6" x14ac:dyDescent="0.25">
      <c r="A130" s="206"/>
      <c r="B130" s="198"/>
      <c r="C130" s="199"/>
      <c r="D130" s="200"/>
      <c r="E130" s="272"/>
      <c r="F130" s="207"/>
    </row>
    <row r="131" spans="1:6" x14ac:dyDescent="0.25">
      <c r="A131" s="206"/>
      <c r="B131" s="198"/>
      <c r="C131" s="199"/>
      <c r="D131" s="200"/>
      <c r="E131" s="272"/>
      <c r="F131" s="207"/>
    </row>
    <row r="132" spans="1:6" x14ac:dyDescent="0.25">
      <c r="A132" s="206"/>
      <c r="B132" s="198"/>
      <c r="C132" s="199"/>
      <c r="D132" s="200"/>
      <c r="E132" s="272"/>
      <c r="F132" s="207"/>
    </row>
    <row r="133" spans="1:6" x14ac:dyDescent="0.25">
      <c r="A133" s="206"/>
      <c r="B133" s="198"/>
      <c r="C133" s="199"/>
      <c r="D133" s="200"/>
      <c r="E133" s="272"/>
      <c r="F133" s="207"/>
    </row>
    <row r="134" spans="1:6" x14ac:dyDescent="0.25">
      <c r="A134" s="206"/>
      <c r="B134" s="198"/>
      <c r="C134" s="199"/>
      <c r="D134" s="200"/>
      <c r="E134" s="272"/>
      <c r="F134" s="207"/>
    </row>
    <row r="135" spans="1:6" x14ac:dyDescent="0.25">
      <c r="A135" s="206"/>
      <c r="B135" s="198"/>
      <c r="C135" s="199"/>
      <c r="D135" s="200"/>
      <c r="E135" s="272"/>
      <c r="F135" s="207"/>
    </row>
    <row r="136" spans="1:6" x14ac:dyDescent="0.25">
      <c r="A136" s="206"/>
      <c r="B136" s="198"/>
      <c r="C136" s="199"/>
      <c r="D136" s="200"/>
      <c r="E136" s="272"/>
      <c r="F136" s="207"/>
    </row>
    <row r="137" spans="1:6" x14ac:dyDescent="0.25">
      <c r="A137" s="206"/>
      <c r="B137" s="198"/>
      <c r="C137" s="199"/>
      <c r="D137" s="200"/>
      <c r="E137" s="272"/>
      <c r="F137" s="207"/>
    </row>
    <row r="138" spans="1:6" x14ac:dyDescent="0.25">
      <c r="A138" s="206"/>
      <c r="B138" s="198"/>
      <c r="C138" s="199"/>
      <c r="D138" s="200"/>
      <c r="E138" s="272"/>
      <c r="F138" s="207"/>
    </row>
    <row r="139" spans="1:6" x14ac:dyDescent="0.25">
      <c r="A139" s="206"/>
      <c r="B139" s="198"/>
      <c r="C139" s="199"/>
      <c r="D139" s="200"/>
      <c r="E139" s="272"/>
      <c r="F139" s="207"/>
    </row>
    <row r="140" spans="1:6" x14ac:dyDescent="0.25">
      <c r="A140" s="206"/>
      <c r="B140" s="198"/>
      <c r="C140" s="199"/>
      <c r="D140" s="200"/>
      <c r="E140" s="272"/>
      <c r="F140" s="207"/>
    </row>
    <row r="141" spans="1:6" x14ac:dyDescent="0.25">
      <c r="A141" s="206"/>
      <c r="B141" s="198"/>
      <c r="C141" s="199"/>
      <c r="D141" s="200"/>
      <c r="E141" s="272"/>
      <c r="F141" s="207"/>
    </row>
    <row r="142" spans="1:6" x14ac:dyDescent="0.25">
      <c r="A142" s="206"/>
      <c r="B142" s="198"/>
      <c r="C142" s="199"/>
      <c r="D142" s="200"/>
      <c r="E142" s="272"/>
      <c r="F142" s="207"/>
    </row>
    <row r="143" spans="1:6" x14ac:dyDescent="0.25">
      <c r="A143" s="206"/>
      <c r="B143" s="198"/>
      <c r="C143" s="199"/>
      <c r="D143" s="200"/>
      <c r="E143" s="272"/>
      <c r="F143" s="207"/>
    </row>
    <row r="144" spans="1:6" x14ac:dyDescent="0.25">
      <c r="A144" s="206"/>
      <c r="B144" s="198"/>
      <c r="C144" s="199"/>
      <c r="D144" s="200"/>
      <c r="E144" s="272"/>
      <c r="F144" s="207"/>
    </row>
    <row r="145" spans="1:6" x14ac:dyDescent="0.25">
      <c r="A145" s="206"/>
      <c r="B145" s="198"/>
      <c r="C145" s="199"/>
      <c r="D145" s="200"/>
      <c r="E145" s="272"/>
      <c r="F145" s="207"/>
    </row>
    <row r="146" spans="1:6" ht="15.75" thickBot="1" x14ac:dyDescent="0.3">
      <c r="A146" s="210"/>
      <c r="B146" s="211"/>
      <c r="C146" s="212"/>
      <c r="D146" s="213"/>
      <c r="E146" s="273"/>
      <c r="F146" s="214"/>
    </row>
    <row r="147" spans="1:6" ht="16.5" thickBot="1" x14ac:dyDescent="0.3">
      <c r="A147" s="392" t="s">
        <v>20</v>
      </c>
      <c r="B147" s="393"/>
      <c r="C147" s="215">
        <f>SUM(C4:C146)</f>
        <v>0</v>
      </c>
      <c r="D147" s="216">
        <f>SUM(D4:D146)</f>
        <v>0</v>
      </c>
      <c r="E147" s="217">
        <f>C147-D147</f>
        <v>0</v>
      </c>
      <c r="F147" s="218"/>
    </row>
  </sheetData>
  <mergeCells count="2">
    <mergeCell ref="A147:B147"/>
    <mergeCell ref="A2:F2"/>
  </mergeCells>
  <pageMargins left="0.511811024" right="0.511811024" top="0.78740157499999996" bottom="0.78740157499999996" header="0.31496062000000002" footer="0.31496062000000002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25"/>
  <sheetViews>
    <sheetView showGridLines="0" workbookViewId="0">
      <selection activeCell="L24" sqref="L24:M24"/>
    </sheetView>
  </sheetViews>
  <sheetFormatPr defaultRowHeight="15" x14ac:dyDescent="0.25"/>
  <sheetData>
    <row r="3" spans="2:14" ht="15.75" thickBot="1" x14ac:dyDescent="0.3"/>
    <row r="4" spans="2:14" ht="18.75" thickBot="1" x14ac:dyDescent="0.3">
      <c r="B4" s="285" t="s">
        <v>0</v>
      </c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7"/>
    </row>
    <row r="5" spans="2:14" ht="15.75" thickBot="1" x14ac:dyDescent="0.3"/>
    <row r="6" spans="2:14" x14ac:dyDescent="0.25">
      <c r="B6" s="1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6"/>
    </row>
    <row r="7" spans="2:14" ht="15" customHeight="1" x14ac:dyDescent="0.25">
      <c r="B7" s="299" t="s">
        <v>50</v>
      </c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1"/>
    </row>
    <row r="8" spans="2:14" x14ac:dyDescent="0.25">
      <c r="B8" s="302"/>
      <c r="C8" s="303"/>
      <c r="D8" s="303"/>
      <c r="E8" s="303"/>
      <c r="F8" s="303"/>
      <c r="G8" s="303"/>
      <c r="H8" s="303"/>
      <c r="I8" s="303"/>
      <c r="J8" s="303"/>
      <c r="K8" s="303"/>
      <c r="L8" s="303"/>
      <c r="M8" s="303"/>
      <c r="N8" s="304"/>
    </row>
    <row r="9" spans="2:14" x14ac:dyDescent="0.25">
      <c r="B9" s="302"/>
      <c r="C9" s="303"/>
      <c r="D9" s="303"/>
      <c r="E9" s="303"/>
      <c r="F9" s="303"/>
      <c r="G9" s="303"/>
      <c r="H9" s="303"/>
      <c r="I9" s="303"/>
      <c r="J9" s="303"/>
      <c r="K9" s="303"/>
      <c r="L9" s="303"/>
      <c r="M9" s="303"/>
      <c r="N9" s="304"/>
    </row>
    <row r="10" spans="2:14" x14ac:dyDescent="0.25">
      <c r="B10" s="302"/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4"/>
    </row>
    <row r="11" spans="2:14" x14ac:dyDescent="0.25">
      <c r="B11" s="73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5"/>
      <c r="N11" s="76"/>
    </row>
    <row r="12" spans="2:14" x14ac:dyDescent="0.25">
      <c r="B12" s="77"/>
      <c r="C12" s="293" t="s">
        <v>12</v>
      </c>
      <c r="D12" s="293"/>
      <c r="E12" s="293"/>
      <c r="F12" s="293"/>
      <c r="G12" s="78"/>
      <c r="H12" s="293" t="s">
        <v>13</v>
      </c>
      <c r="I12" s="293"/>
      <c r="J12" s="293"/>
      <c r="K12" s="293"/>
      <c r="L12" s="75"/>
      <c r="M12" s="75"/>
      <c r="N12" s="76"/>
    </row>
    <row r="13" spans="2:14" x14ac:dyDescent="0.25">
      <c r="B13" s="79"/>
      <c r="C13" s="294" t="s">
        <v>6</v>
      </c>
      <c r="D13" s="294"/>
      <c r="E13" s="297">
        <v>0</v>
      </c>
      <c r="F13" s="298"/>
      <c r="G13" s="75"/>
      <c r="H13" s="294" t="s">
        <v>6</v>
      </c>
      <c r="I13" s="294"/>
      <c r="J13" s="297">
        <v>0</v>
      </c>
      <c r="K13" s="298"/>
      <c r="L13" s="305"/>
      <c r="M13" s="305"/>
      <c r="N13" s="76"/>
    </row>
    <row r="14" spans="2:14" x14ac:dyDescent="0.25">
      <c r="B14" s="79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6"/>
    </row>
    <row r="15" spans="2:14" x14ac:dyDescent="0.25">
      <c r="B15" s="79"/>
      <c r="C15" s="293" t="s">
        <v>7</v>
      </c>
      <c r="D15" s="293"/>
      <c r="E15" s="293"/>
      <c r="F15" s="293"/>
      <c r="G15" s="75"/>
      <c r="H15" s="293" t="s">
        <v>9</v>
      </c>
      <c r="I15" s="293"/>
      <c r="J15" s="293"/>
      <c r="K15" s="293"/>
      <c r="L15" s="75"/>
      <c r="M15" s="75"/>
      <c r="N15" s="76"/>
    </row>
    <row r="16" spans="2:14" x14ac:dyDescent="0.25">
      <c r="B16" s="79"/>
      <c r="C16" s="294" t="s">
        <v>6</v>
      </c>
      <c r="D16" s="294"/>
      <c r="E16" s="297">
        <v>0</v>
      </c>
      <c r="F16" s="298"/>
      <c r="G16" s="75"/>
      <c r="H16" s="294" t="s">
        <v>6</v>
      </c>
      <c r="I16" s="294"/>
      <c r="J16" s="297">
        <v>0</v>
      </c>
      <c r="K16" s="298"/>
      <c r="L16" s="75"/>
      <c r="M16" s="75"/>
      <c r="N16" s="76"/>
    </row>
    <row r="17" spans="2:14" x14ac:dyDescent="0.25">
      <c r="B17" s="79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6"/>
    </row>
    <row r="18" spans="2:14" x14ac:dyDescent="0.25">
      <c r="B18" s="79"/>
      <c r="C18" s="293" t="s">
        <v>8</v>
      </c>
      <c r="D18" s="293"/>
      <c r="E18" s="293"/>
      <c r="F18" s="293"/>
      <c r="G18" s="75"/>
      <c r="H18" s="293" t="s">
        <v>10</v>
      </c>
      <c r="I18" s="293"/>
      <c r="J18" s="293"/>
      <c r="K18" s="293"/>
      <c r="L18" s="75"/>
      <c r="M18" s="75"/>
      <c r="N18" s="76"/>
    </row>
    <row r="19" spans="2:14" x14ac:dyDescent="0.25">
      <c r="B19" s="79"/>
      <c r="C19" s="294" t="s">
        <v>6</v>
      </c>
      <c r="D19" s="294"/>
      <c r="E19" s="297">
        <v>0</v>
      </c>
      <c r="F19" s="298"/>
      <c r="G19" s="75"/>
      <c r="H19" s="294" t="s">
        <v>6</v>
      </c>
      <c r="I19" s="294"/>
      <c r="J19" s="297">
        <v>0</v>
      </c>
      <c r="K19" s="298"/>
      <c r="L19" s="75"/>
      <c r="M19" s="75"/>
      <c r="N19" s="76"/>
    </row>
    <row r="20" spans="2:14" x14ac:dyDescent="0.25">
      <c r="B20" s="79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6"/>
    </row>
    <row r="21" spans="2:14" x14ac:dyDescent="0.25">
      <c r="B21" s="79"/>
      <c r="C21" s="80"/>
      <c r="D21" s="80"/>
      <c r="E21" s="81"/>
      <c r="F21" s="81"/>
      <c r="G21" s="75"/>
      <c r="H21" s="293"/>
      <c r="I21" s="293"/>
      <c r="J21" s="293"/>
      <c r="K21" s="293"/>
      <c r="L21" s="82"/>
      <c r="M21" s="75"/>
      <c r="N21" s="76"/>
    </row>
    <row r="22" spans="2:14" x14ac:dyDescent="0.25">
      <c r="B22" s="79"/>
      <c r="C22" s="80"/>
      <c r="D22" s="80"/>
      <c r="E22" s="81"/>
      <c r="F22" s="81"/>
      <c r="G22" s="75"/>
      <c r="H22" s="294"/>
      <c r="I22" s="294"/>
      <c r="J22" s="293"/>
      <c r="K22" s="293"/>
      <c r="L22" s="82"/>
      <c r="M22" s="75"/>
      <c r="N22" s="76"/>
    </row>
    <row r="23" spans="2:14" x14ac:dyDescent="0.25">
      <c r="B23" s="79"/>
      <c r="C23" s="80"/>
      <c r="D23" s="80"/>
      <c r="E23" s="81"/>
      <c r="F23" s="81"/>
      <c r="G23" s="75"/>
      <c r="H23" s="83"/>
      <c r="I23" s="82"/>
      <c r="J23" s="82"/>
      <c r="K23" s="82"/>
      <c r="L23" s="82"/>
      <c r="M23" s="75"/>
      <c r="N23" s="76"/>
    </row>
    <row r="24" spans="2:14" x14ac:dyDescent="0.25">
      <c r="B24" s="79"/>
      <c r="C24" s="80"/>
      <c r="D24" s="80"/>
      <c r="E24" s="81"/>
      <c r="F24" s="85"/>
      <c r="G24" s="75"/>
      <c r="H24" s="86"/>
      <c r="I24" s="82"/>
      <c r="J24" s="82"/>
      <c r="K24" s="87" t="s">
        <v>11</v>
      </c>
      <c r="L24" s="295">
        <f>E13+E16+E19+J13+J16+J19</f>
        <v>0</v>
      </c>
      <c r="M24" s="296"/>
      <c r="N24" s="84"/>
    </row>
    <row r="25" spans="2:14" ht="15.75" thickBot="1" x14ac:dyDescent="0.3">
      <c r="B25" s="3"/>
      <c r="C25" s="4"/>
      <c r="D25" s="4"/>
      <c r="E25" s="4"/>
      <c r="F25" s="5"/>
      <c r="G25" s="4"/>
      <c r="H25" s="4"/>
      <c r="I25" s="4"/>
      <c r="J25" s="4"/>
      <c r="K25" s="4"/>
      <c r="L25" s="4"/>
      <c r="M25" s="4"/>
      <c r="N25" s="7"/>
    </row>
  </sheetData>
  <mergeCells count="25">
    <mergeCell ref="B4:N4"/>
    <mergeCell ref="B7:N10"/>
    <mergeCell ref="C12:F12"/>
    <mergeCell ref="H12:K12"/>
    <mergeCell ref="C13:D13"/>
    <mergeCell ref="E13:F13"/>
    <mergeCell ref="H13:I13"/>
    <mergeCell ref="J13:K13"/>
    <mergeCell ref="L13:M13"/>
    <mergeCell ref="C15:F15"/>
    <mergeCell ref="H15:K15"/>
    <mergeCell ref="C16:D16"/>
    <mergeCell ref="E16:F16"/>
    <mergeCell ref="H16:I16"/>
    <mergeCell ref="J16:K16"/>
    <mergeCell ref="H21:K21"/>
    <mergeCell ref="H22:I22"/>
    <mergeCell ref="J22:K22"/>
    <mergeCell ref="L24:M24"/>
    <mergeCell ref="C18:F18"/>
    <mergeCell ref="H18:K18"/>
    <mergeCell ref="C19:D19"/>
    <mergeCell ref="E19:F19"/>
    <mergeCell ref="H19:I19"/>
    <mergeCell ref="J19:K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G23"/>
  <sheetViews>
    <sheetView showGridLines="0" workbookViewId="0">
      <selection activeCell="C19" sqref="C19"/>
    </sheetView>
  </sheetViews>
  <sheetFormatPr defaultRowHeight="15" x14ac:dyDescent="0.25"/>
  <cols>
    <col min="2" max="2" width="43.7109375" bestFit="1" customWidth="1"/>
    <col min="3" max="3" width="25.140625" customWidth="1"/>
    <col min="4" max="4" width="23.5703125" bestFit="1" customWidth="1"/>
    <col min="5" max="5" width="20.85546875" bestFit="1" customWidth="1"/>
    <col min="6" max="7" width="18" bestFit="1" customWidth="1"/>
  </cols>
  <sheetData>
    <row r="3" spans="2:7" ht="15.75" thickBot="1" x14ac:dyDescent="0.3"/>
    <row r="4" spans="2:7" ht="18" x14ac:dyDescent="0.25">
      <c r="B4" s="314" t="s">
        <v>32</v>
      </c>
      <c r="C4" s="315"/>
      <c r="D4" s="315"/>
      <c r="E4" s="315"/>
      <c r="F4" s="315"/>
      <c r="G4" s="316"/>
    </row>
    <row r="5" spans="2:7" ht="16.5" thickBot="1" x14ac:dyDescent="0.3">
      <c r="B5" s="317" t="s">
        <v>21</v>
      </c>
      <c r="C5" s="318"/>
      <c r="D5" s="318"/>
      <c r="E5" s="318"/>
      <c r="F5" s="318"/>
      <c r="G5" s="319"/>
    </row>
    <row r="6" spans="2:7" ht="16.5" thickBot="1" x14ac:dyDescent="0.3">
      <c r="B6" s="320"/>
      <c r="C6" s="320"/>
      <c r="D6" s="320"/>
      <c r="E6" s="320"/>
      <c r="F6" s="320"/>
      <c r="G6" s="320"/>
    </row>
    <row r="7" spans="2:7" ht="15.75" x14ac:dyDescent="0.25">
      <c r="B7" s="103" t="s">
        <v>4</v>
      </c>
      <c r="C7" s="321" t="str">
        <f>Identificação!E9</f>
        <v>ESCREVA AQUI</v>
      </c>
      <c r="D7" s="321"/>
      <c r="E7" s="321"/>
      <c r="F7" s="61"/>
      <c r="G7" s="62"/>
    </row>
    <row r="8" spans="2:7" ht="15.75" x14ac:dyDescent="0.25">
      <c r="B8" s="104" t="s">
        <v>5</v>
      </c>
      <c r="C8" s="322" t="str">
        <f>Identificação!E10</f>
        <v>000/2022</v>
      </c>
      <c r="D8" s="322"/>
      <c r="E8" s="322"/>
      <c r="F8" s="63"/>
      <c r="G8" s="64"/>
    </row>
    <row r="9" spans="2:7" ht="16.5" thickBot="1" x14ac:dyDescent="0.3">
      <c r="B9" s="105" t="s">
        <v>1</v>
      </c>
      <c r="C9" s="312" t="str">
        <f>Identificação!E11</f>
        <v>01/01/2022 A 31/12/2022</v>
      </c>
      <c r="D9" s="313"/>
      <c r="E9" s="313"/>
      <c r="F9" s="65"/>
      <c r="G9" s="66"/>
    </row>
    <row r="10" spans="2:7" ht="16.5" thickBot="1" x14ac:dyDescent="0.3">
      <c r="B10" s="8"/>
      <c r="C10" s="9"/>
      <c r="D10" s="9"/>
      <c r="E10" s="9"/>
      <c r="F10" s="10"/>
      <c r="G10" s="10"/>
    </row>
    <row r="11" spans="2:7" ht="30.75" thickBot="1" x14ac:dyDescent="0.3">
      <c r="B11" s="306" t="s">
        <v>14</v>
      </c>
      <c r="C11" s="308" t="s">
        <v>15</v>
      </c>
      <c r="D11" s="310" t="s">
        <v>16</v>
      </c>
      <c r="E11" s="67" t="s">
        <v>17</v>
      </c>
      <c r="F11" s="306" t="s">
        <v>18</v>
      </c>
      <c r="G11" s="308" t="s">
        <v>19</v>
      </c>
    </row>
    <row r="12" spans="2:7" ht="15.75" thickBot="1" x14ac:dyDescent="0.3">
      <c r="B12" s="307"/>
      <c r="C12" s="309"/>
      <c r="D12" s="311"/>
      <c r="E12" s="68" t="str">
        <f>Identificação!E11</f>
        <v>01/01/2022 A 31/12/2022</v>
      </c>
      <c r="F12" s="307"/>
      <c r="G12" s="309"/>
    </row>
    <row r="13" spans="2:7" ht="15.75" x14ac:dyDescent="0.25">
      <c r="B13" s="13" t="s">
        <v>12</v>
      </c>
      <c r="C13" s="14">
        <f>Orçamento!E13</f>
        <v>0</v>
      </c>
      <c r="D13" s="15"/>
      <c r="E13" s="14">
        <f>Vencimentos!Q80</f>
        <v>0</v>
      </c>
      <c r="F13" s="14">
        <f t="shared" ref="F13:F16" si="0">SUM(D13:E13)</f>
        <v>0</v>
      </c>
      <c r="G13" s="14">
        <f>C13-F13</f>
        <v>0</v>
      </c>
    </row>
    <row r="14" spans="2:7" ht="15.75" x14ac:dyDescent="0.25">
      <c r="B14" s="11" t="s">
        <v>13</v>
      </c>
      <c r="C14" s="12">
        <f>Orçamento!J13</f>
        <v>0</v>
      </c>
      <c r="D14" s="16"/>
      <c r="E14" s="12">
        <f>Material!I39</f>
        <v>0</v>
      </c>
      <c r="F14" s="12">
        <f t="shared" si="0"/>
        <v>0</v>
      </c>
      <c r="G14" s="12">
        <f t="shared" ref="G14:G16" si="1">C14-F14</f>
        <v>0</v>
      </c>
    </row>
    <row r="15" spans="2:7" ht="15.75" x14ac:dyDescent="0.25">
      <c r="B15" s="11" t="s">
        <v>7</v>
      </c>
      <c r="C15" s="12">
        <f>Orçamento!E16</f>
        <v>0</v>
      </c>
      <c r="D15" s="16"/>
      <c r="E15" s="12">
        <f>STPF!I39</f>
        <v>0</v>
      </c>
      <c r="F15" s="12">
        <f t="shared" si="0"/>
        <v>0</v>
      </c>
      <c r="G15" s="12">
        <f t="shared" si="1"/>
        <v>0</v>
      </c>
    </row>
    <row r="16" spans="2:7" ht="15.75" x14ac:dyDescent="0.25">
      <c r="B16" s="11" t="s">
        <v>8</v>
      </c>
      <c r="C16" s="12">
        <f>Orçamento!E19</f>
        <v>0</v>
      </c>
      <c r="D16" s="16"/>
      <c r="E16" s="12">
        <f>STPJ!I39</f>
        <v>0</v>
      </c>
      <c r="F16" s="12">
        <f t="shared" si="0"/>
        <v>0</v>
      </c>
      <c r="G16" s="12">
        <f t="shared" si="1"/>
        <v>0</v>
      </c>
    </row>
    <row r="17" spans="2:7" ht="15.75" x14ac:dyDescent="0.25">
      <c r="B17" s="11" t="s">
        <v>9</v>
      </c>
      <c r="C17" s="12">
        <f>Orçamento!J16</f>
        <v>0</v>
      </c>
      <c r="D17" s="17"/>
      <c r="E17" s="12">
        <f>[1]OI!$J$40</f>
        <v>0</v>
      </c>
      <c r="F17" s="12">
        <f>SUM(D17:E17)</f>
        <v>0</v>
      </c>
      <c r="G17" s="12">
        <f>C17-F17</f>
        <v>0</v>
      </c>
    </row>
    <row r="18" spans="2:7" ht="16.5" thickBot="1" x14ac:dyDescent="0.3">
      <c r="B18" s="19" t="s">
        <v>10</v>
      </c>
      <c r="C18" s="18">
        <f>Orçamento!J19</f>
        <v>0</v>
      </c>
      <c r="D18" s="17"/>
      <c r="E18" s="18">
        <f>Equipamento!K39</f>
        <v>0</v>
      </c>
      <c r="F18" s="18">
        <f>SUM(D18:E18)</f>
        <v>0</v>
      </c>
      <c r="G18" s="18">
        <f>C18-F18</f>
        <v>0</v>
      </c>
    </row>
    <row r="19" spans="2:7" ht="16.5" thickBot="1" x14ac:dyDescent="0.3">
      <c r="B19" s="69" t="s">
        <v>20</v>
      </c>
      <c r="C19" s="70">
        <f>SUM(C13:C18)</f>
        <v>0</v>
      </c>
      <c r="D19" s="71">
        <f>SUM(D13:D18)</f>
        <v>0</v>
      </c>
      <c r="E19" s="72">
        <f>SUM(E13:E18)</f>
        <v>0</v>
      </c>
      <c r="F19" s="72">
        <f>SUM(F13:F18)</f>
        <v>0</v>
      </c>
      <c r="G19" s="72">
        <f>SUM(G13:G18)</f>
        <v>0</v>
      </c>
    </row>
    <row r="23" spans="2:7" x14ac:dyDescent="0.25">
      <c r="D23" s="106"/>
    </row>
  </sheetData>
  <mergeCells count="11">
    <mergeCell ref="C9:E9"/>
    <mergeCell ref="B4:G4"/>
    <mergeCell ref="B5:G5"/>
    <mergeCell ref="B6:G6"/>
    <mergeCell ref="C7:E7"/>
    <mergeCell ref="C8:E8"/>
    <mergeCell ref="B11:B12"/>
    <mergeCell ref="C11:C12"/>
    <mergeCell ref="D11:D12"/>
    <mergeCell ref="F11:F12"/>
    <mergeCell ref="G11:G12"/>
  </mergeCells>
  <pageMargins left="0.511811024" right="0.511811024" top="0.78740157499999996" bottom="0.78740157499999996" header="0.31496062000000002" footer="0.31496062000000002"/>
  <pageSetup paperSize="9" scale="8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80"/>
  <sheetViews>
    <sheetView showGridLines="0" workbookViewId="0">
      <selection activeCell="J17" sqref="J17"/>
    </sheetView>
  </sheetViews>
  <sheetFormatPr defaultRowHeight="15" x14ac:dyDescent="0.25"/>
  <cols>
    <col min="2" max="2" width="5" customWidth="1"/>
    <col min="3" max="3" width="38.7109375" bestFit="1" customWidth="1"/>
    <col min="4" max="4" width="29.28515625" bestFit="1" customWidth="1"/>
    <col min="5" max="5" width="13.42578125" bestFit="1" customWidth="1"/>
    <col min="6" max="6" width="16.85546875" bestFit="1" customWidth="1"/>
    <col min="7" max="7" width="13.28515625" bestFit="1" customWidth="1"/>
    <col min="8" max="8" width="13.28515625" style="245" customWidth="1"/>
    <col min="9" max="9" width="12.85546875" bestFit="1" customWidth="1"/>
    <col min="10" max="10" width="12.140625" bestFit="1" customWidth="1"/>
    <col min="11" max="11" width="13.28515625" bestFit="1" customWidth="1"/>
    <col min="12" max="12" width="15.42578125" style="224" customWidth="1"/>
    <col min="13" max="14" width="15.42578125" style="24" customWidth="1"/>
    <col min="15" max="15" width="12.5703125" bestFit="1" customWidth="1"/>
    <col min="16" max="16" width="12.5703125" customWidth="1"/>
    <col min="17" max="17" width="16.5703125" bestFit="1" customWidth="1"/>
    <col min="19" max="19" width="12.140625" bestFit="1" customWidth="1"/>
  </cols>
  <sheetData>
    <row r="2" spans="2:19" ht="15.75" thickBot="1" x14ac:dyDescent="0.3"/>
    <row r="3" spans="2:19" ht="15.75" x14ac:dyDescent="0.25">
      <c r="B3" s="51"/>
      <c r="C3" s="52" t="s">
        <v>4</v>
      </c>
      <c r="D3" s="323" t="str">
        <f>Identificação!E9</f>
        <v>ESCREVA AQUI</v>
      </c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4"/>
    </row>
    <row r="4" spans="2:19" ht="15.75" x14ac:dyDescent="0.25">
      <c r="B4" s="53"/>
      <c r="C4" s="54" t="s">
        <v>5</v>
      </c>
      <c r="D4" s="325" t="str">
        <f>Identificação!E10</f>
        <v>000/2022</v>
      </c>
      <c r="E4" s="325"/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6"/>
    </row>
    <row r="5" spans="2:19" ht="16.5" thickBot="1" x14ac:dyDescent="0.3">
      <c r="B5" s="55"/>
      <c r="C5" s="56" t="s">
        <v>31</v>
      </c>
      <c r="D5" s="327" t="str">
        <f>Identificação!E11</f>
        <v>01/01/2022 A 31/12/2022</v>
      </c>
      <c r="E5" s="328"/>
      <c r="F5" s="328"/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9"/>
    </row>
    <row r="6" spans="2:19" ht="16.5" thickBot="1" x14ac:dyDescent="0.3">
      <c r="B6" s="20"/>
      <c r="C6" s="21"/>
      <c r="D6" s="22"/>
      <c r="E6" s="23"/>
      <c r="F6" s="23"/>
      <c r="Q6" s="24"/>
    </row>
    <row r="7" spans="2:19" ht="18.75" customHeight="1" thickBot="1" x14ac:dyDescent="0.3">
      <c r="B7" s="335" t="s">
        <v>33</v>
      </c>
      <c r="C7" s="336"/>
      <c r="D7" s="336"/>
      <c r="E7" s="336"/>
      <c r="F7" s="336"/>
      <c r="G7" s="336"/>
      <c r="H7" s="336"/>
      <c r="I7" s="336"/>
      <c r="J7" s="336"/>
      <c r="K7" s="336"/>
      <c r="L7" s="336"/>
      <c r="M7" s="336"/>
      <c r="N7" s="336"/>
      <c r="O7" s="336"/>
      <c r="P7" s="336"/>
      <c r="Q7" s="337"/>
    </row>
    <row r="8" spans="2:19" ht="15.75" thickBot="1" x14ac:dyDescent="0.3">
      <c r="B8" s="330" t="s">
        <v>22</v>
      </c>
      <c r="C8" s="331"/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331"/>
      <c r="P8" s="331"/>
      <c r="Q8" s="332"/>
    </row>
    <row r="9" spans="2:19" ht="48" thickBot="1" x14ac:dyDescent="0.3">
      <c r="B9" s="57" t="s">
        <v>23</v>
      </c>
      <c r="C9" s="58" t="s">
        <v>24</v>
      </c>
      <c r="D9" s="58" t="s">
        <v>25</v>
      </c>
      <c r="E9" s="58" t="s">
        <v>26</v>
      </c>
      <c r="F9" s="58" t="s">
        <v>27</v>
      </c>
      <c r="G9" s="59" t="s">
        <v>75</v>
      </c>
      <c r="H9" s="246" t="s">
        <v>77</v>
      </c>
      <c r="I9" s="59" t="s">
        <v>70</v>
      </c>
      <c r="J9" s="59" t="s">
        <v>28</v>
      </c>
      <c r="K9" s="59" t="s">
        <v>71</v>
      </c>
      <c r="L9" s="225" t="s">
        <v>72</v>
      </c>
      <c r="M9" s="59" t="s">
        <v>73</v>
      </c>
      <c r="N9" s="59" t="s">
        <v>74</v>
      </c>
      <c r="O9" s="59" t="s">
        <v>29</v>
      </c>
      <c r="P9" s="237" t="s">
        <v>76</v>
      </c>
      <c r="Q9" s="60" t="s">
        <v>20</v>
      </c>
    </row>
    <row r="10" spans="2:19" x14ac:dyDescent="0.25">
      <c r="B10" s="25">
        <v>1</v>
      </c>
      <c r="C10" s="26"/>
      <c r="D10" s="26"/>
      <c r="E10" s="27"/>
      <c r="F10" s="28"/>
      <c r="G10" s="29"/>
      <c r="H10" s="247"/>
      <c r="I10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10" s="29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10" s="29">
        <f>Tabela1[[#This Row],[Base Cálculo INSS]]*0.2</f>
        <v>0</v>
      </c>
      <c r="L10" s="226"/>
      <c r="M10" s="29">
        <f>Tabela1[[#This Row],[Base Cálculo INSS]]*Tabela1[[#This Row],[Outras Instituições (%)]]</f>
        <v>0</v>
      </c>
      <c r="N10" s="29">
        <f>Tabela1[[#This Row],[INSS]]+Tabela1[[#This Row],[INSS Patronal]]+Tabela1[[#This Row],[Outras Instituições ($)]]</f>
        <v>0</v>
      </c>
      <c r="O10" s="30">
        <f>Tabela1[[#This Row],[Base Cálculo INSS]]*0.08</f>
        <v>0</v>
      </c>
      <c r="P10" s="238">
        <f>Tabela1[[#This Row],[Base Cálculo INSS]]*0.01</f>
        <v>0</v>
      </c>
      <c r="Q10" s="31">
        <f>Tabela1[[#This Row],[Base Cálculo INSS]]+Tabela1[[#This Row],[INSS Patronal]]+Tabela1[[#This Row],[FGTS]]+Tabela1[[#This Row],[PIS]]</f>
        <v>0</v>
      </c>
    </row>
    <row r="11" spans="2:19" ht="16.5" customHeight="1" x14ac:dyDescent="0.25">
      <c r="B11" s="25">
        <v>2</v>
      </c>
      <c r="C11" s="32"/>
      <c r="D11" s="32"/>
      <c r="E11" s="33"/>
      <c r="F11" s="34"/>
      <c r="G11" s="35"/>
      <c r="H11" s="247"/>
      <c r="I11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11" s="241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11" s="35">
        <f>Tabela1[[#This Row],[Base Cálculo INSS]]*0.2</f>
        <v>0</v>
      </c>
      <c r="L11" s="227"/>
      <c r="M11" s="35">
        <f>Tabela1[[#This Row],[Base Cálculo INSS]]*Tabela1[[#This Row],[Outras Instituições (%)]]</f>
        <v>0</v>
      </c>
      <c r="N11" s="35">
        <f>Tabela1[[#This Row],[INSS]]+Tabela1[[#This Row],[INSS Patronal]]+Tabela1[[#This Row],[Outras Instituições ($)]]</f>
        <v>0</v>
      </c>
      <c r="O11" s="36">
        <f>Tabela1[[#This Row],[Base Cálculo INSS]]*0.08</f>
        <v>0</v>
      </c>
      <c r="P11" s="239">
        <f>Tabela1[[#This Row],[Base Cálculo INSS]]*0.01</f>
        <v>0</v>
      </c>
      <c r="Q11" s="31">
        <f>Tabela1[[#This Row],[Base Cálculo INSS]]+Tabela1[[#This Row],[INSS Patronal]]+Tabela1[[#This Row],[FGTS]]+Tabela1[[#This Row],[PIS]]</f>
        <v>0</v>
      </c>
    </row>
    <row r="12" spans="2:19" x14ac:dyDescent="0.25">
      <c r="B12" s="25">
        <v>3</v>
      </c>
      <c r="C12" s="32"/>
      <c r="D12" s="32"/>
      <c r="E12" s="33"/>
      <c r="F12" s="34"/>
      <c r="G12" s="35"/>
      <c r="H12" s="247"/>
      <c r="I12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12" s="35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12" s="35">
        <f>Tabela1[[#This Row],[Base Cálculo INSS]]*0.2</f>
        <v>0</v>
      </c>
      <c r="L12" s="227"/>
      <c r="M12" s="35">
        <f>Tabela1[[#This Row],[Base Cálculo INSS]]*Tabela1[[#This Row],[Outras Instituições (%)]]</f>
        <v>0</v>
      </c>
      <c r="N12" s="35">
        <f>Tabela1[[#This Row],[INSS]]+Tabela1[[#This Row],[INSS Patronal]]+Tabela1[[#This Row],[Outras Instituições ($)]]</f>
        <v>0</v>
      </c>
      <c r="O12" s="36">
        <f>Tabela1[[#This Row],[Base Cálculo INSS]]*0.08</f>
        <v>0</v>
      </c>
      <c r="P12" s="239">
        <f>Tabela1[[#This Row],[Base Cálculo INSS]]*0.01</f>
        <v>0</v>
      </c>
      <c r="Q12" s="31">
        <f>Tabela1[[#This Row],[Base Cálculo INSS]]+Tabela1[[#This Row],[INSS Patronal]]+Tabela1[[#This Row],[FGTS]]+Tabela1[[#This Row],[PIS]]</f>
        <v>0</v>
      </c>
    </row>
    <row r="13" spans="2:19" x14ac:dyDescent="0.25">
      <c r="B13" s="25">
        <v>4</v>
      </c>
      <c r="C13" s="32"/>
      <c r="D13" s="32"/>
      <c r="E13" s="33"/>
      <c r="F13" s="34"/>
      <c r="G13" s="35"/>
      <c r="H13" s="247"/>
      <c r="I13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13" s="35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13" s="35">
        <f>Tabela1[[#This Row],[Base Cálculo INSS]]*0.2</f>
        <v>0</v>
      </c>
      <c r="L13" s="227"/>
      <c r="M13" s="35">
        <f>Tabela1[[#This Row],[Base Cálculo INSS]]*Tabela1[[#This Row],[Outras Instituições (%)]]</f>
        <v>0</v>
      </c>
      <c r="N13" s="35">
        <f>Tabela1[[#This Row],[INSS]]+Tabela1[[#This Row],[INSS Patronal]]+Tabela1[[#This Row],[Outras Instituições ($)]]</f>
        <v>0</v>
      </c>
      <c r="O13" s="36">
        <f>Tabela1[[#This Row],[Base Cálculo INSS]]*0.08</f>
        <v>0</v>
      </c>
      <c r="P13" s="239">
        <f>Tabela1[[#This Row],[Base Cálculo INSS]]*0.01</f>
        <v>0</v>
      </c>
      <c r="Q13" s="31">
        <f>Tabela1[[#This Row],[Base Cálculo INSS]]+Tabela1[[#This Row],[INSS Patronal]]+Tabela1[[#This Row],[FGTS]]+Tabela1[[#This Row],[PIS]]</f>
        <v>0</v>
      </c>
      <c r="S13" s="24"/>
    </row>
    <row r="14" spans="2:19" x14ac:dyDescent="0.25">
      <c r="B14" s="25">
        <v>5</v>
      </c>
      <c r="C14" s="32"/>
      <c r="D14" s="32"/>
      <c r="E14" s="33"/>
      <c r="F14" s="34"/>
      <c r="G14" s="35"/>
      <c r="H14" s="247"/>
      <c r="I14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14" s="29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14" s="29">
        <f>Tabela1[[#This Row],[Base Cálculo INSS]]*0.2</f>
        <v>0</v>
      </c>
      <c r="L14" s="226"/>
      <c r="M14" s="29">
        <f>Tabela1[[#This Row],[Base Cálculo INSS]]*Tabela1[[#This Row],[Outras Instituições (%)]]</f>
        <v>0</v>
      </c>
      <c r="N14" s="29">
        <f>Tabela1[[#This Row],[INSS]]+Tabela1[[#This Row],[INSS Patronal]]+Tabela1[[#This Row],[Outras Instituições ($)]]</f>
        <v>0</v>
      </c>
      <c r="O14" s="30">
        <f>Tabela1[[#This Row],[Base Cálculo INSS]]*0.08</f>
        <v>0</v>
      </c>
      <c r="P14" s="238">
        <f>Tabela1[[#This Row],[Base Cálculo INSS]]*0.01</f>
        <v>0</v>
      </c>
      <c r="Q14" s="31">
        <f>Tabela1[[#This Row],[Base Cálculo INSS]]+Tabela1[[#This Row],[INSS Patronal]]+Tabela1[[#This Row],[FGTS]]+Tabela1[[#This Row],[PIS]]</f>
        <v>0</v>
      </c>
      <c r="S14" s="24"/>
    </row>
    <row r="15" spans="2:19" x14ac:dyDescent="0.25">
      <c r="B15" s="25">
        <v>6</v>
      </c>
      <c r="C15" s="37"/>
      <c r="D15" s="38"/>
      <c r="E15" s="39"/>
      <c r="F15" s="34"/>
      <c r="G15" s="40"/>
      <c r="H15" s="244"/>
      <c r="I15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15" s="41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15" s="41">
        <f>Tabela1[[#This Row],[Base Cálculo INSS]]*0.2</f>
        <v>0</v>
      </c>
      <c r="L15" s="228"/>
      <c r="M15" s="41">
        <f>Tabela1[[#This Row],[Base Cálculo INSS]]*Tabela1[[#This Row],[Outras Instituições (%)]]</f>
        <v>0</v>
      </c>
      <c r="N15" s="41">
        <f>Tabela1[[#This Row],[INSS]]+Tabela1[[#This Row],[INSS Patronal]]+Tabela1[[#This Row],[Outras Instituições ($)]]</f>
        <v>0</v>
      </c>
      <c r="O15" s="30">
        <f>Tabela1[[#This Row],[Base Cálculo INSS]]*0.08</f>
        <v>0</v>
      </c>
      <c r="P15" s="238">
        <f>Tabela1[[#This Row],[Base Cálculo INSS]]*0.01</f>
        <v>0</v>
      </c>
      <c r="Q15" s="31">
        <f>Tabela1[[#This Row],[Base Cálculo INSS]]+Tabela1[[#This Row],[INSS Patronal]]+Tabela1[[#This Row],[FGTS]]+Tabela1[[#This Row],[PIS]]</f>
        <v>0</v>
      </c>
      <c r="S15" s="235"/>
    </row>
    <row r="16" spans="2:19" x14ac:dyDescent="0.25">
      <c r="B16" s="25">
        <v>7</v>
      </c>
      <c r="C16" s="37"/>
      <c r="D16" s="38"/>
      <c r="E16" s="39"/>
      <c r="F16" s="34"/>
      <c r="G16" s="40"/>
      <c r="H16" s="244"/>
      <c r="I16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16" s="40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16" s="40">
        <f>Tabela1[[#This Row],[Base Cálculo INSS]]*0.2</f>
        <v>0</v>
      </c>
      <c r="L16" s="229"/>
      <c r="M16" s="40">
        <f>Tabela1[[#This Row],[Base Cálculo INSS]]*Tabela1[[#This Row],[Outras Instituições (%)]]</f>
        <v>0</v>
      </c>
      <c r="N16" s="40">
        <f>Tabela1[[#This Row],[INSS]]+Tabela1[[#This Row],[INSS Patronal]]+Tabela1[[#This Row],[Outras Instituições ($)]]</f>
        <v>0</v>
      </c>
      <c r="O16" s="36">
        <f>Tabela1[[#This Row],[Base Cálculo INSS]]*0.08</f>
        <v>0</v>
      </c>
      <c r="P16" s="239">
        <f>Tabela1[[#This Row],[Base Cálculo INSS]]*0.01</f>
        <v>0</v>
      </c>
      <c r="Q16" s="31">
        <f>Tabela1[[#This Row],[Base Cálculo INSS]]+Tabela1[[#This Row],[INSS Patronal]]+Tabela1[[#This Row],[FGTS]]+Tabela1[[#This Row],[PIS]]</f>
        <v>0</v>
      </c>
    </row>
    <row r="17" spans="2:19" x14ac:dyDescent="0.25">
      <c r="B17" s="25">
        <v>8</v>
      </c>
      <c r="C17" s="37"/>
      <c r="D17" s="38"/>
      <c r="E17" s="39"/>
      <c r="F17" s="34"/>
      <c r="G17" s="40"/>
      <c r="H17" s="244"/>
      <c r="I17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17" s="40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17" s="40">
        <f>Tabela1[[#This Row],[Base Cálculo INSS]]*0.2</f>
        <v>0</v>
      </c>
      <c r="L17" s="229"/>
      <c r="M17" s="40">
        <f>Tabela1[[#This Row],[Base Cálculo INSS]]*Tabela1[[#This Row],[Outras Instituições (%)]]</f>
        <v>0</v>
      </c>
      <c r="N17" s="40">
        <f>Tabela1[[#This Row],[INSS]]+Tabela1[[#This Row],[INSS Patronal]]+Tabela1[[#This Row],[Outras Instituições ($)]]</f>
        <v>0</v>
      </c>
      <c r="O17" s="36">
        <f>Tabela1[[#This Row],[Base Cálculo INSS]]*0.08</f>
        <v>0</v>
      </c>
      <c r="P17" s="239">
        <f>Tabela1[[#This Row],[Base Cálculo INSS]]*0.01</f>
        <v>0</v>
      </c>
      <c r="Q17" s="31">
        <f>Tabela1[[#This Row],[Base Cálculo INSS]]+Tabela1[[#This Row],[INSS Patronal]]+Tabela1[[#This Row],[FGTS]]+Tabela1[[#This Row],[PIS]]</f>
        <v>0</v>
      </c>
    </row>
    <row r="18" spans="2:19" x14ac:dyDescent="0.25">
      <c r="B18" s="25">
        <v>9</v>
      </c>
      <c r="C18" s="242"/>
      <c r="D18" s="38"/>
      <c r="E18" s="43"/>
      <c r="F18" s="34"/>
      <c r="G18" s="40"/>
      <c r="H18" s="244"/>
      <c r="I18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18" s="41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18" s="41">
        <f>Tabela1[[#This Row],[Base Cálculo INSS]]*0.2</f>
        <v>0</v>
      </c>
      <c r="L18" s="228"/>
      <c r="M18" s="41">
        <f>Tabela1[[#This Row],[Base Cálculo INSS]]*Tabela1[[#This Row],[Outras Instituições (%)]]</f>
        <v>0</v>
      </c>
      <c r="N18" s="41">
        <f>Tabela1[[#This Row],[INSS]]+Tabela1[[#This Row],[INSS Patronal]]+Tabela1[[#This Row],[Outras Instituições ($)]]</f>
        <v>0</v>
      </c>
      <c r="O18" s="30">
        <f>Tabela1[[#This Row],[Base Cálculo INSS]]*0.08</f>
        <v>0</v>
      </c>
      <c r="P18" s="238">
        <f>Tabela1[[#This Row],[Base Cálculo INSS]]*0.01</f>
        <v>0</v>
      </c>
      <c r="Q18" s="31">
        <f>Tabela1[[#This Row],[Base Cálculo INSS]]+Tabela1[[#This Row],[INSS Patronal]]+Tabela1[[#This Row],[FGTS]]+Tabela1[[#This Row],[PIS]]</f>
        <v>0</v>
      </c>
    </row>
    <row r="19" spans="2:19" x14ac:dyDescent="0.25">
      <c r="B19" s="25">
        <v>10</v>
      </c>
      <c r="C19" s="243"/>
      <c r="D19" s="38"/>
      <c r="E19" s="39"/>
      <c r="F19" s="34"/>
      <c r="G19" s="40"/>
      <c r="H19" s="244"/>
      <c r="I19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19" s="41">
        <v>0</v>
      </c>
      <c r="K19" s="41">
        <v>0</v>
      </c>
      <c r="L19" s="228"/>
      <c r="M19" s="41">
        <f>Tabela1[[#This Row],[Base Cálculo INSS]]*Tabela1[[#This Row],[Outras Instituições (%)]]</f>
        <v>0</v>
      </c>
      <c r="N19" s="41">
        <f>Tabela1[[#This Row],[INSS]]+Tabela1[[#This Row],[INSS Patronal]]+Tabela1[[#This Row],[Outras Instituições ($)]]</f>
        <v>0</v>
      </c>
      <c r="O19" s="30">
        <v>0</v>
      </c>
      <c r="P19" s="238">
        <v>0</v>
      </c>
      <c r="Q19" s="31">
        <f>Tabela1[[#This Row],[Base Cálculo INSS]]+Tabela1[[#This Row],[INSS Patronal]]+Tabela1[[#This Row],[FGTS]]+Tabela1[[#This Row],[PIS]]</f>
        <v>0</v>
      </c>
    </row>
    <row r="20" spans="2:19" x14ac:dyDescent="0.25">
      <c r="B20" s="25">
        <v>11</v>
      </c>
      <c r="C20" s="243"/>
      <c r="D20" s="38"/>
      <c r="E20" s="39"/>
      <c r="F20" s="34"/>
      <c r="G20" s="40"/>
      <c r="H20" s="244"/>
      <c r="I20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20" s="40">
        <v>0</v>
      </c>
      <c r="K20" s="40">
        <v>0</v>
      </c>
      <c r="L20" s="229"/>
      <c r="M20" s="40">
        <f>Tabela1[[#This Row],[Base Cálculo INSS]]*Tabela1[[#This Row],[Outras Instituições (%)]]</f>
        <v>0</v>
      </c>
      <c r="N20" s="40">
        <f>Tabela1[[#This Row],[INSS]]+Tabela1[[#This Row],[INSS Patronal]]+Tabela1[[#This Row],[Outras Instituições ($)]]</f>
        <v>0</v>
      </c>
      <c r="O20" s="36">
        <v>0</v>
      </c>
      <c r="P20" s="239">
        <v>0</v>
      </c>
      <c r="Q20" s="31">
        <f>Tabela1[[#This Row],[Base Cálculo INSS]]+Tabela1[[#This Row],[INSS Patronal]]+Tabela1[[#This Row],[FGTS]]+Tabela1[[#This Row],[PIS]]</f>
        <v>0</v>
      </c>
    </row>
    <row r="21" spans="2:19" x14ac:dyDescent="0.25">
      <c r="B21" s="25">
        <v>12</v>
      </c>
      <c r="C21" s="26"/>
      <c r="D21" s="26"/>
      <c r="E21" s="27"/>
      <c r="F21" s="28"/>
      <c r="G21" s="29"/>
      <c r="H21" s="247"/>
      <c r="I21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21" s="29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21" s="29">
        <f>Tabela1[[#This Row],[Base Cálculo INSS]]*0.2</f>
        <v>0</v>
      </c>
      <c r="L21" s="226"/>
      <c r="M21" s="29">
        <f>Tabela1[[#This Row],[Base Cálculo INSS]]*Tabela1[[#This Row],[Outras Instituições (%)]]</f>
        <v>0</v>
      </c>
      <c r="N21" s="29">
        <f>Tabela1[[#This Row],[INSS]]+Tabela1[[#This Row],[INSS Patronal]]+Tabela1[[#This Row],[Outras Instituições ($)]]</f>
        <v>0</v>
      </c>
      <c r="O21" s="30">
        <f>Tabela1[[#This Row],[Base Cálculo INSS]]*0.08</f>
        <v>0</v>
      </c>
      <c r="P21" s="238">
        <f>Tabela1[[#This Row],[Base Cálculo INSS]]*0.01</f>
        <v>0</v>
      </c>
      <c r="Q21" s="31">
        <f>Tabela1[[#This Row],[Base Cálculo INSS]]+Tabela1[[#This Row],[INSS Patronal]]+Tabela1[[#This Row],[FGTS]]+Tabela1[[#This Row],[PIS]]</f>
        <v>0</v>
      </c>
    </row>
    <row r="22" spans="2:19" ht="14.25" customHeight="1" x14ac:dyDescent="0.25">
      <c r="B22" s="25">
        <v>13</v>
      </c>
      <c r="C22" s="32"/>
      <c r="D22" s="32"/>
      <c r="E22" s="33"/>
      <c r="F22" s="34"/>
      <c r="G22" s="35"/>
      <c r="H22" s="247"/>
      <c r="I22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22" s="35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22" s="35">
        <f>Tabela1[[#This Row],[Base Cálculo INSS]]*0.2</f>
        <v>0</v>
      </c>
      <c r="L22" s="227"/>
      <c r="M22" s="35">
        <f>Tabela1[[#This Row],[Base Cálculo INSS]]*Tabela1[[#This Row],[Outras Instituições (%)]]</f>
        <v>0</v>
      </c>
      <c r="N22" s="35">
        <f>Tabela1[[#This Row],[INSS]]+Tabela1[[#This Row],[INSS Patronal]]+Tabela1[[#This Row],[Outras Instituições ($)]]</f>
        <v>0</v>
      </c>
      <c r="O22" s="36">
        <f>Tabela1[[#This Row],[Base Cálculo INSS]]*0.08</f>
        <v>0</v>
      </c>
      <c r="P22" s="239">
        <f>Tabela1[[#This Row],[Base Cálculo INSS]]*0.01</f>
        <v>0</v>
      </c>
      <c r="Q22" s="31">
        <f>Tabela1[[#This Row],[Base Cálculo INSS]]+Tabela1[[#This Row],[INSS Patronal]]+Tabela1[[#This Row],[FGTS]]+Tabela1[[#This Row],[PIS]]</f>
        <v>0</v>
      </c>
      <c r="S22" s="106"/>
    </row>
    <row r="23" spans="2:19" x14ac:dyDescent="0.25">
      <c r="B23" s="25">
        <v>14</v>
      </c>
      <c r="C23" s="32"/>
      <c r="D23" s="32"/>
      <c r="E23" s="33"/>
      <c r="F23" s="34"/>
      <c r="G23" s="35"/>
      <c r="H23" s="247"/>
      <c r="I23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23" s="35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23" s="35">
        <f>Tabela1[[#This Row],[Base Cálculo INSS]]*0.2</f>
        <v>0</v>
      </c>
      <c r="L23" s="227"/>
      <c r="M23" s="35">
        <f>Tabela1[[#This Row],[Base Cálculo INSS]]*Tabela1[[#This Row],[Outras Instituições (%)]]</f>
        <v>0</v>
      </c>
      <c r="N23" s="35">
        <f>Tabela1[[#This Row],[INSS]]+Tabela1[[#This Row],[INSS Patronal]]+Tabela1[[#This Row],[Outras Instituições ($)]]</f>
        <v>0</v>
      </c>
      <c r="O23" s="36">
        <f>Tabela1[[#This Row],[Base Cálculo INSS]]*0.08</f>
        <v>0</v>
      </c>
      <c r="P23" s="239">
        <f>Tabela1[[#This Row],[Base Cálculo INSS]]*0.01</f>
        <v>0</v>
      </c>
      <c r="Q23" s="31">
        <f>Tabela1[[#This Row],[Base Cálculo INSS]]+Tabela1[[#This Row],[INSS Patronal]]+Tabela1[[#This Row],[FGTS]]+Tabela1[[#This Row],[PIS]]</f>
        <v>0</v>
      </c>
    </row>
    <row r="24" spans="2:19" x14ac:dyDescent="0.25">
      <c r="B24" s="25">
        <v>15</v>
      </c>
      <c r="C24" s="32"/>
      <c r="D24" s="32"/>
      <c r="E24" s="33"/>
      <c r="F24" s="34"/>
      <c r="G24" s="35"/>
      <c r="H24" s="247"/>
      <c r="I24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24" s="35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24" s="35">
        <f>Tabela1[[#This Row],[Base Cálculo INSS]]*0.2</f>
        <v>0</v>
      </c>
      <c r="L24" s="227"/>
      <c r="M24" s="35">
        <f>Tabela1[[#This Row],[Base Cálculo INSS]]*Tabela1[[#This Row],[Outras Instituições (%)]]</f>
        <v>0</v>
      </c>
      <c r="N24" s="35">
        <f>Tabela1[[#This Row],[INSS]]+Tabela1[[#This Row],[INSS Patronal]]+Tabela1[[#This Row],[Outras Instituições ($)]]</f>
        <v>0</v>
      </c>
      <c r="O24" s="36">
        <f>Tabela1[[#This Row],[Base Cálculo INSS]]*0.08</f>
        <v>0</v>
      </c>
      <c r="P24" s="239">
        <f>Tabela1[[#This Row],[Base Cálculo INSS]]*0.01</f>
        <v>0</v>
      </c>
      <c r="Q24" s="31">
        <f>Tabela1[[#This Row],[Base Cálculo INSS]]+Tabela1[[#This Row],[INSS Patronal]]+Tabela1[[#This Row],[FGTS]]+Tabela1[[#This Row],[PIS]]</f>
        <v>0</v>
      </c>
    </row>
    <row r="25" spans="2:19" x14ac:dyDescent="0.25">
      <c r="B25" s="25">
        <v>16</v>
      </c>
      <c r="C25" s="32"/>
      <c r="D25" s="32"/>
      <c r="E25" s="33"/>
      <c r="F25" s="34"/>
      <c r="G25" s="35"/>
      <c r="H25" s="247"/>
      <c r="I25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25" s="29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25" s="29">
        <f>Tabela1[[#This Row],[Base Cálculo INSS]]*0.2</f>
        <v>0</v>
      </c>
      <c r="L25" s="226"/>
      <c r="M25" s="29">
        <f>Tabela1[[#This Row],[Base Cálculo INSS]]*Tabela1[[#This Row],[Outras Instituições (%)]]</f>
        <v>0</v>
      </c>
      <c r="N25" s="29">
        <f>Tabela1[[#This Row],[INSS]]+Tabela1[[#This Row],[INSS Patronal]]+Tabela1[[#This Row],[Outras Instituições ($)]]</f>
        <v>0</v>
      </c>
      <c r="O25" s="30">
        <f>Tabela1[[#This Row],[Base Cálculo INSS]]*0.08</f>
        <v>0</v>
      </c>
      <c r="P25" s="238">
        <f>Tabela1[[#This Row],[Base Cálculo INSS]]*0.01</f>
        <v>0</v>
      </c>
      <c r="Q25" s="31">
        <f>Tabela1[[#This Row],[Base Cálculo INSS]]+Tabela1[[#This Row],[INSS Patronal]]+Tabela1[[#This Row],[FGTS]]+Tabela1[[#This Row],[PIS]]</f>
        <v>0</v>
      </c>
    </row>
    <row r="26" spans="2:19" x14ac:dyDescent="0.25">
      <c r="B26" s="25">
        <v>17</v>
      </c>
      <c r="C26" s="37"/>
      <c r="D26" s="38"/>
      <c r="E26" s="39"/>
      <c r="F26" s="34"/>
      <c r="G26" s="40"/>
      <c r="H26" s="244"/>
      <c r="I26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26" s="41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26" s="41">
        <f>Tabela1[[#This Row],[Base Cálculo INSS]]*0.2</f>
        <v>0</v>
      </c>
      <c r="L26" s="228"/>
      <c r="M26" s="41">
        <f>Tabela1[[#This Row],[Base Cálculo INSS]]*Tabela1[[#This Row],[Outras Instituições (%)]]</f>
        <v>0</v>
      </c>
      <c r="N26" s="41">
        <f>Tabela1[[#This Row],[INSS]]+Tabela1[[#This Row],[INSS Patronal]]+Tabela1[[#This Row],[Outras Instituições ($)]]</f>
        <v>0</v>
      </c>
      <c r="O26" s="30">
        <f>Tabela1[[#This Row],[Base Cálculo INSS]]*0.08</f>
        <v>0</v>
      </c>
      <c r="P26" s="238">
        <f>Tabela1[[#This Row],[Base Cálculo INSS]]*0.01</f>
        <v>0</v>
      </c>
      <c r="Q26" s="31">
        <f>Tabela1[[#This Row],[Base Cálculo INSS]]+Tabela1[[#This Row],[INSS Patronal]]+Tabela1[[#This Row],[FGTS]]+Tabela1[[#This Row],[PIS]]</f>
        <v>0</v>
      </c>
    </row>
    <row r="27" spans="2:19" x14ac:dyDescent="0.25">
      <c r="B27" s="25">
        <v>18</v>
      </c>
      <c r="C27" s="37"/>
      <c r="D27" s="38"/>
      <c r="E27" s="39"/>
      <c r="F27" s="34"/>
      <c r="G27" s="40"/>
      <c r="H27" s="244"/>
      <c r="I27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27" s="40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27" s="40">
        <f>Tabela1[[#This Row],[Base Cálculo INSS]]*0.2</f>
        <v>0</v>
      </c>
      <c r="L27" s="229"/>
      <c r="M27" s="40">
        <f>Tabela1[[#This Row],[Base Cálculo INSS]]*Tabela1[[#This Row],[Outras Instituições (%)]]</f>
        <v>0</v>
      </c>
      <c r="N27" s="40">
        <f>Tabela1[[#This Row],[INSS]]+Tabela1[[#This Row],[INSS Patronal]]+Tabela1[[#This Row],[Outras Instituições ($)]]</f>
        <v>0</v>
      </c>
      <c r="O27" s="36">
        <f>Tabela1[[#This Row],[Base Cálculo INSS]]*0.08</f>
        <v>0</v>
      </c>
      <c r="P27" s="239">
        <f>Tabela1[[#This Row],[Base Cálculo INSS]]*0.01</f>
        <v>0</v>
      </c>
      <c r="Q27" s="31">
        <f>Tabela1[[#This Row],[Base Cálculo INSS]]+Tabela1[[#This Row],[INSS Patronal]]+Tabela1[[#This Row],[FGTS]]+Tabela1[[#This Row],[PIS]]</f>
        <v>0</v>
      </c>
    </row>
    <row r="28" spans="2:19" x14ac:dyDescent="0.25">
      <c r="B28" s="25">
        <v>19</v>
      </c>
      <c r="C28" s="37"/>
      <c r="D28" s="38"/>
      <c r="E28" s="39"/>
      <c r="F28" s="34"/>
      <c r="G28" s="40"/>
      <c r="H28" s="244"/>
      <c r="I28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28" s="40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28" s="40">
        <f>Tabela1[[#This Row],[Base Cálculo INSS]]*0.2</f>
        <v>0</v>
      </c>
      <c r="L28" s="229"/>
      <c r="M28" s="40">
        <f>Tabela1[[#This Row],[Base Cálculo INSS]]*Tabela1[[#This Row],[Outras Instituições (%)]]</f>
        <v>0</v>
      </c>
      <c r="N28" s="40">
        <f>Tabela1[[#This Row],[INSS]]+Tabela1[[#This Row],[INSS Patronal]]+Tabela1[[#This Row],[Outras Instituições ($)]]</f>
        <v>0</v>
      </c>
      <c r="O28" s="36">
        <f>Tabela1[[#This Row],[Base Cálculo INSS]]*0.08</f>
        <v>0</v>
      </c>
      <c r="P28" s="239">
        <f>Tabela1[[#This Row],[Base Cálculo INSS]]*0.01</f>
        <v>0</v>
      </c>
      <c r="Q28" s="31">
        <f>Tabela1[[#This Row],[Base Cálculo INSS]]+Tabela1[[#This Row],[INSS Patronal]]+Tabela1[[#This Row],[FGTS]]+Tabela1[[#This Row],[PIS]]</f>
        <v>0</v>
      </c>
    </row>
    <row r="29" spans="2:19" x14ac:dyDescent="0.25">
      <c r="B29" s="25">
        <v>20</v>
      </c>
      <c r="C29" s="37"/>
      <c r="D29" s="38"/>
      <c r="E29" s="39"/>
      <c r="F29" s="34"/>
      <c r="G29" s="45"/>
      <c r="H29" s="248"/>
      <c r="I29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29" s="45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29" s="45">
        <f>Tabela1[[#This Row],[Base Cálculo INSS]]*0.2</f>
        <v>0</v>
      </c>
      <c r="L29" s="230"/>
      <c r="M29" s="45">
        <f>Tabela1[[#This Row],[Base Cálculo INSS]]*Tabela1[[#This Row],[Outras Instituições (%)]]</f>
        <v>0</v>
      </c>
      <c r="N29" s="45">
        <f>Tabela1[[#This Row],[INSS]]+Tabela1[[#This Row],[INSS Patronal]]+Tabela1[[#This Row],[Outras Instituições ($)]]</f>
        <v>0</v>
      </c>
      <c r="O29" s="36">
        <f>Tabela1[[#This Row],[Base Cálculo INSS]]*0.08</f>
        <v>0</v>
      </c>
      <c r="P29" s="239">
        <f>Tabela1[[#This Row],[Base Cálculo INSS]]*0.01</f>
        <v>0</v>
      </c>
      <c r="Q29" s="31">
        <f>Tabela1[[#This Row],[Base Cálculo INSS]]+Tabela1[[#This Row],[INSS Patronal]]+Tabela1[[#This Row],[FGTS]]+Tabela1[[#This Row],[PIS]]</f>
        <v>0</v>
      </c>
    </row>
    <row r="30" spans="2:19" x14ac:dyDescent="0.25">
      <c r="B30" s="25">
        <v>21</v>
      </c>
      <c r="C30" s="37"/>
      <c r="D30" s="38"/>
      <c r="E30" s="39"/>
      <c r="F30" s="34"/>
      <c r="G30" s="45"/>
      <c r="H30" s="248"/>
      <c r="I30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30" s="45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30" s="45">
        <f>Tabela1[[#This Row],[Base Cálculo INSS]]*0.2</f>
        <v>0</v>
      </c>
      <c r="L30" s="230"/>
      <c r="M30" s="45">
        <f>Tabela1[[#This Row],[Base Cálculo INSS]]*Tabela1[[#This Row],[Outras Instituições (%)]]</f>
        <v>0</v>
      </c>
      <c r="N30" s="45">
        <f>Tabela1[[#This Row],[INSS]]+Tabela1[[#This Row],[INSS Patronal]]+Tabela1[[#This Row],[Outras Instituições ($)]]</f>
        <v>0</v>
      </c>
      <c r="O30" s="36">
        <f>Tabela1[[#This Row],[Base Cálculo INSS]]*0.08</f>
        <v>0</v>
      </c>
      <c r="P30" s="239">
        <f>Tabela1[[#This Row],[Base Cálculo INSS]]*0.01</f>
        <v>0</v>
      </c>
      <c r="Q30" s="31">
        <f>Tabela1[[#This Row],[Base Cálculo INSS]]+Tabela1[[#This Row],[INSS Patronal]]+Tabela1[[#This Row],[FGTS]]+Tabela1[[#This Row],[PIS]]</f>
        <v>0</v>
      </c>
    </row>
    <row r="31" spans="2:19" x14ac:dyDescent="0.25">
      <c r="B31" s="25">
        <v>22</v>
      </c>
      <c r="C31" s="37"/>
      <c r="D31" s="38"/>
      <c r="E31" s="39"/>
      <c r="F31" s="34"/>
      <c r="G31" s="45"/>
      <c r="H31" s="248"/>
      <c r="I31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31" s="45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31" s="45">
        <f>Tabela1[[#This Row],[Base Cálculo INSS]]*0.2</f>
        <v>0</v>
      </c>
      <c r="L31" s="230"/>
      <c r="M31" s="45">
        <f>Tabela1[[#This Row],[Base Cálculo INSS]]*Tabela1[[#This Row],[Outras Instituições (%)]]</f>
        <v>0</v>
      </c>
      <c r="N31" s="45">
        <f>Tabela1[[#This Row],[INSS]]+Tabela1[[#This Row],[INSS Patronal]]+Tabela1[[#This Row],[Outras Instituições ($)]]</f>
        <v>0</v>
      </c>
      <c r="O31" s="36">
        <f>Tabela1[[#This Row],[Base Cálculo INSS]]*0.08</f>
        <v>0</v>
      </c>
      <c r="P31" s="239">
        <f>Tabela1[[#This Row],[Base Cálculo INSS]]*0.01</f>
        <v>0</v>
      </c>
      <c r="Q31" s="31">
        <f>Tabela1[[#This Row],[Base Cálculo INSS]]+Tabela1[[#This Row],[INSS Patronal]]+Tabela1[[#This Row],[FGTS]]+Tabela1[[#This Row],[PIS]]</f>
        <v>0</v>
      </c>
    </row>
    <row r="32" spans="2:19" x14ac:dyDescent="0.25">
      <c r="B32" s="25">
        <v>23</v>
      </c>
      <c r="C32" s="42"/>
      <c r="D32" s="38"/>
      <c r="E32" s="39"/>
      <c r="F32" s="34"/>
      <c r="G32" s="45"/>
      <c r="H32" s="248"/>
      <c r="I32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32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32" s="46">
        <f>Tabela1[[#This Row],[Base Cálculo INSS]]*0.2</f>
        <v>0</v>
      </c>
      <c r="L32" s="231"/>
      <c r="M32" s="46">
        <f>Tabela1[[#This Row],[Base Cálculo INSS]]*Tabela1[[#This Row],[Outras Instituições (%)]]</f>
        <v>0</v>
      </c>
      <c r="N32" s="46">
        <f>Tabela1[[#This Row],[INSS]]+Tabela1[[#This Row],[INSS Patronal]]+Tabela1[[#This Row],[Outras Instituições ($)]]</f>
        <v>0</v>
      </c>
      <c r="O32" s="30">
        <f>Tabela1[[#This Row],[Base Cálculo INSS]]*0.08</f>
        <v>0</v>
      </c>
      <c r="P32" s="238">
        <f>Tabela1[[#This Row],[Base Cálculo INSS]]*0.01</f>
        <v>0</v>
      </c>
      <c r="Q32" s="31">
        <f>Tabela1[[#This Row],[Base Cálculo INSS]]+Tabela1[[#This Row],[INSS Patronal]]+Tabela1[[#This Row],[FGTS]]+Tabela1[[#This Row],[PIS]]</f>
        <v>0</v>
      </c>
    </row>
    <row r="33" spans="2:19" x14ac:dyDescent="0.25">
      <c r="B33" s="25">
        <v>24</v>
      </c>
      <c r="C33" s="37"/>
      <c r="D33" s="38"/>
      <c r="E33" s="39"/>
      <c r="F33" s="34"/>
      <c r="G33" s="45"/>
      <c r="H33" s="248"/>
      <c r="I33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33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33" s="46">
        <f>Tabela1[[#This Row],[Base Cálculo INSS]]*0.2</f>
        <v>0</v>
      </c>
      <c r="L33" s="231"/>
      <c r="M33" s="46">
        <f>Tabela1[[#This Row],[Base Cálculo INSS]]*Tabela1[[#This Row],[Outras Instituições (%)]]</f>
        <v>0</v>
      </c>
      <c r="N33" s="46">
        <f>Tabela1[[#This Row],[INSS]]+Tabela1[[#This Row],[INSS Patronal]]+Tabela1[[#This Row],[Outras Instituições ($)]]</f>
        <v>0</v>
      </c>
      <c r="O33" s="30">
        <f>Tabela1[[#This Row],[Base Cálculo INSS]]*0.08</f>
        <v>0</v>
      </c>
      <c r="P33" s="238">
        <f>Tabela1[[#This Row],[Base Cálculo INSS]]*0.01</f>
        <v>0</v>
      </c>
      <c r="Q33" s="31">
        <f>Tabela1[[#This Row],[Base Cálculo INSS]]+Tabela1[[#This Row],[INSS Patronal]]+Tabela1[[#This Row],[FGTS]]+Tabela1[[#This Row],[PIS]]</f>
        <v>0</v>
      </c>
    </row>
    <row r="34" spans="2:19" x14ac:dyDescent="0.25">
      <c r="B34" s="25">
        <v>25</v>
      </c>
      <c r="C34" s="37"/>
      <c r="D34" s="38"/>
      <c r="E34" s="39"/>
      <c r="F34" s="34"/>
      <c r="G34" s="45"/>
      <c r="H34" s="248"/>
      <c r="I34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34" s="45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34" s="45">
        <f>Tabela1[[#This Row],[Base Cálculo INSS]]*0.2</f>
        <v>0</v>
      </c>
      <c r="L34" s="230"/>
      <c r="M34" s="45">
        <f>Tabela1[[#This Row],[Base Cálculo INSS]]*Tabela1[[#This Row],[Outras Instituições (%)]]</f>
        <v>0</v>
      </c>
      <c r="N34" s="45">
        <f>Tabela1[[#This Row],[INSS]]+Tabela1[[#This Row],[INSS Patronal]]+Tabela1[[#This Row],[Outras Instituições ($)]]</f>
        <v>0</v>
      </c>
      <c r="O34" s="36">
        <f>Tabela1[[#This Row],[Base Cálculo INSS]]*0.08</f>
        <v>0</v>
      </c>
      <c r="P34" s="239">
        <f>Tabela1[[#This Row],[Base Cálculo INSS]]*0.01</f>
        <v>0</v>
      </c>
      <c r="Q34" s="31">
        <f>Tabela1[[#This Row],[Base Cálculo INSS]]+Tabela1[[#This Row],[INSS Patronal]]+Tabela1[[#This Row],[FGTS]]+Tabela1[[#This Row],[PIS]]</f>
        <v>0</v>
      </c>
    </row>
    <row r="35" spans="2:19" x14ac:dyDescent="0.25">
      <c r="B35" s="25">
        <v>26</v>
      </c>
      <c r="C35" s="37"/>
      <c r="D35" s="38"/>
      <c r="E35" s="39"/>
      <c r="F35" s="34"/>
      <c r="G35" s="45"/>
      <c r="H35" s="248"/>
      <c r="I35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35" s="45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35" s="45">
        <f>Tabela1[[#This Row],[Base Cálculo INSS]]*0.2</f>
        <v>0</v>
      </c>
      <c r="L35" s="230"/>
      <c r="M35" s="45">
        <f>Tabela1[[#This Row],[Base Cálculo INSS]]*Tabela1[[#This Row],[Outras Instituições (%)]]</f>
        <v>0</v>
      </c>
      <c r="N35" s="45">
        <f>Tabela1[[#This Row],[INSS]]+Tabela1[[#This Row],[INSS Patronal]]+Tabela1[[#This Row],[Outras Instituições ($)]]</f>
        <v>0</v>
      </c>
      <c r="O35" s="36">
        <f>Tabela1[[#This Row],[Base Cálculo INSS]]*0.08</f>
        <v>0</v>
      </c>
      <c r="P35" s="239">
        <f>Tabela1[[#This Row],[Base Cálculo INSS]]*0.01</f>
        <v>0</v>
      </c>
      <c r="Q35" s="31">
        <f>Tabela1[[#This Row],[Base Cálculo INSS]]+Tabela1[[#This Row],[INSS Patronal]]+Tabela1[[#This Row],[FGTS]]+Tabela1[[#This Row],[PIS]]</f>
        <v>0</v>
      </c>
    </row>
    <row r="36" spans="2:19" x14ac:dyDescent="0.25">
      <c r="B36" s="25">
        <v>27</v>
      </c>
      <c r="C36" s="37"/>
      <c r="D36" s="38"/>
      <c r="E36" s="39"/>
      <c r="F36" s="34"/>
      <c r="G36" s="45"/>
      <c r="H36" s="248"/>
      <c r="I36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36" s="45">
        <v>0</v>
      </c>
      <c r="K36" s="45">
        <v>0</v>
      </c>
      <c r="L36" s="230"/>
      <c r="M36" s="45">
        <f>Tabela1[[#This Row],[Base Cálculo INSS]]*Tabela1[[#This Row],[Outras Instituições (%)]]</f>
        <v>0</v>
      </c>
      <c r="N36" s="45">
        <f>Tabela1[[#This Row],[INSS]]+Tabela1[[#This Row],[INSS Patronal]]+Tabela1[[#This Row],[Outras Instituições ($)]]</f>
        <v>0</v>
      </c>
      <c r="O36" s="36">
        <v>0</v>
      </c>
      <c r="P36" s="239">
        <v>0</v>
      </c>
      <c r="Q36" s="31">
        <f>Tabela1[[#This Row],[Base Cálculo INSS]]+Tabela1[[#This Row],[INSS Patronal]]+Tabela1[[#This Row],[FGTS]]+Tabela1[[#This Row],[PIS]]</f>
        <v>0</v>
      </c>
    </row>
    <row r="37" spans="2:19" x14ac:dyDescent="0.25">
      <c r="B37" s="25">
        <v>28</v>
      </c>
      <c r="C37" s="37"/>
      <c r="D37" s="38"/>
      <c r="E37" s="39"/>
      <c r="F37" s="34"/>
      <c r="G37" s="45"/>
      <c r="H37" s="248"/>
      <c r="I37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37" s="46">
        <v>0</v>
      </c>
      <c r="K37" s="46">
        <v>0</v>
      </c>
      <c r="L37" s="231"/>
      <c r="M37" s="46">
        <f>Tabela1[[#This Row],[Base Cálculo INSS]]*Tabela1[[#This Row],[Outras Instituições (%)]]</f>
        <v>0</v>
      </c>
      <c r="N37" s="46">
        <f>Tabela1[[#This Row],[INSS]]+Tabela1[[#This Row],[INSS Patronal]]+Tabela1[[#This Row],[Outras Instituições ($)]]</f>
        <v>0</v>
      </c>
      <c r="O37" s="30">
        <v>0</v>
      </c>
      <c r="P37" s="238">
        <v>0</v>
      </c>
      <c r="Q37" s="31">
        <f>Tabela1[[#This Row],[Base Cálculo INSS]]+Tabela1[[#This Row],[INSS Patronal]]+Tabela1[[#This Row],[FGTS]]+Tabela1[[#This Row],[PIS]]</f>
        <v>0</v>
      </c>
    </row>
    <row r="38" spans="2:19" x14ac:dyDescent="0.25">
      <c r="B38" s="25">
        <v>29</v>
      </c>
      <c r="C38" s="37"/>
      <c r="D38" s="38"/>
      <c r="E38" s="39"/>
      <c r="F38" s="34"/>
      <c r="G38" s="45"/>
      <c r="H38" s="248"/>
      <c r="I38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38" s="46">
        <v>0</v>
      </c>
      <c r="K38" s="46">
        <v>0</v>
      </c>
      <c r="L38" s="231"/>
      <c r="M38" s="46">
        <f>Tabela1[[#This Row],[Base Cálculo INSS]]*Tabela1[[#This Row],[Outras Instituições (%)]]</f>
        <v>0</v>
      </c>
      <c r="N38" s="46">
        <f>Tabela1[[#This Row],[INSS]]+Tabela1[[#This Row],[INSS Patronal]]+Tabela1[[#This Row],[Outras Instituições ($)]]</f>
        <v>0</v>
      </c>
      <c r="O38" s="30">
        <v>0</v>
      </c>
      <c r="P38" s="238">
        <v>0</v>
      </c>
      <c r="Q38" s="31">
        <f>Tabela1[[#This Row],[Base Cálculo INSS]]+Tabela1[[#This Row],[INSS Patronal]]+Tabela1[[#This Row],[FGTS]]+Tabela1[[#This Row],[PIS]]</f>
        <v>0</v>
      </c>
      <c r="S38" s="106"/>
    </row>
    <row r="39" spans="2:19" x14ac:dyDescent="0.25">
      <c r="B39" s="25">
        <v>30</v>
      </c>
      <c r="C39" s="42"/>
      <c r="D39" s="38"/>
      <c r="E39" s="39"/>
      <c r="F39" s="34"/>
      <c r="G39" s="45"/>
      <c r="H39" s="248"/>
      <c r="I39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39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39" s="46">
        <f>Tabela1[[#This Row],[Base Cálculo INSS]]*0.2</f>
        <v>0</v>
      </c>
      <c r="L39" s="231"/>
      <c r="M39" s="46">
        <f>Tabela1[[#This Row],[Base Cálculo INSS]]*Tabela1[[#This Row],[Outras Instituições (%)]]</f>
        <v>0</v>
      </c>
      <c r="N39" s="46">
        <f>Tabela1[[#This Row],[INSS]]+Tabela1[[#This Row],[INSS Patronal]]+Tabela1[[#This Row],[Outras Instituições ($)]]</f>
        <v>0</v>
      </c>
      <c r="O39" s="30">
        <f>Tabela1[[#This Row],[Base Cálculo INSS]]*0.08</f>
        <v>0</v>
      </c>
      <c r="P39" s="238">
        <f>Tabela1[[#This Row],[Base Cálculo INSS]]*0.01</f>
        <v>0</v>
      </c>
      <c r="Q39" s="31">
        <f>Tabela1[[#This Row],[Base Cálculo INSS]]+Tabela1[[#This Row],[INSS Patronal]]+Tabela1[[#This Row],[FGTS]]+Tabela1[[#This Row],[PIS]]</f>
        <v>0</v>
      </c>
      <c r="S39" s="106"/>
    </row>
    <row r="40" spans="2:19" x14ac:dyDescent="0.25">
      <c r="B40" s="25">
        <v>31</v>
      </c>
      <c r="C40" s="42"/>
      <c r="D40" s="38"/>
      <c r="E40" s="39"/>
      <c r="F40" s="34"/>
      <c r="G40" s="45"/>
      <c r="H40" s="248"/>
      <c r="I40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40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40" s="46">
        <f>Tabela1[[#This Row],[Base Cálculo INSS]]*0.2</f>
        <v>0</v>
      </c>
      <c r="L40" s="231"/>
      <c r="M40" s="46">
        <f>Tabela1[[#This Row],[Base Cálculo INSS]]*Tabela1[[#This Row],[Outras Instituições (%)]]</f>
        <v>0</v>
      </c>
      <c r="N40" s="46">
        <f>Tabela1[[#This Row],[INSS]]+Tabela1[[#This Row],[INSS Patronal]]+Tabela1[[#This Row],[Outras Instituições ($)]]</f>
        <v>0</v>
      </c>
      <c r="O40" s="30">
        <f>Tabela1[[#This Row],[Base Cálculo INSS]]*0.08</f>
        <v>0</v>
      </c>
      <c r="P40" s="238">
        <f>Tabela1[[#This Row],[Base Cálculo INSS]]*0.01</f>
        <v>0</v>
      </c>
      <c r="Q40" s="31">
        <f>Tabela1[[#This Row],[Base Cálculo INSS]]+Tabela1[[#This Row],[INSS Patronal]]+Tabela1[[#This Row],[FGTS]]+Tabela1[[#This Row],[PIS]]</f>
        <v>0</v>
      </c>
    </row>
    <row r="41" spans="2:19" x14ac:dyDescent="0.25">
      <c r="B41" s="25">
        <v>32</v>
      </c>
      <c r="C41" s="42"/>
      <c r="D41" s="38"/>
      <c r="E41" s="39"/>
      <c r="F41" s="34"/>
      <c r="G41" s="45"/>
      <c r="H41" s="248"/>
      <c r="I41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41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41" s="46">
        <f>Tabela1[[#This Row],[Base Cálculo INSS]]*0.2</f>
        <v>0</v>
      </c>
      <c r="L41" s="231"/>
      <c r="M41" s="46">
        <f>Tabela1[[#This Row],[Base Cálculo INSS]]*Tabela1[[#This Row],[Outras Instituições (%)]]</f>
        <v>0</v>
      </c>
      <c r="N41" s="46">
        <f>Tabela1[[#This Row],[INSS]]+Tabela1[[#This Row],[INSS Patronal]]+Tabela1[[#This Row],[Outras Instituições ($)]]</f>
        <v>0</v>
      </c>
      <c r="O41" s="30">
        <f>Tabela1[[#This Row],[Base Cálculo INSS]]*0.08</f>
        <v>0</v>
      </c>
      <c r="P41" s="238">
        <f>Tabela1[[#This Row],[Base Cálculo INSS]]*0.01</f>
        <v>0</v>
      </c>
      <c r="Q41" s="31">
        <f>Tabela1[[#This Row],[Base Cálculo INSS]]+Tabela1[[#This Row],[INSS Patronal]]+Tabela1[[#This Row],[FGTS]]+Tabela1[[#This Row],[PIS]]</f>
        <v>0</v>
      </c>
    </row>
    <row r="42" spans="2:19" x14ac:dyDescent="0.25">
      <c r="B42" s="25">
        <v>33</v>
      </c>
      <c r="C42" s="37"/>
      <c r="D42" s="38"/>
      <c r="E42" s="39"/>
      <c r="F42" s="34"/>
      <c r="G42" s="45"/>
      <c r="H42" s="248"/>
      <c r="I42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42" s="45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42" s="45">
        <f>Tabela1[[#This Row],[Base Cálculo INSS]]*0.2</f>
        <v>0</v>
      </c>
      <c r="L42" s="230"/>
      <c r="M42" s="45">
        <f>Tabela1[[#This Row],[Base Cálculo INSS]]*Tabela1[[#This Row],[Outras Instituições (%)]]</f>
        <v>0</v>
      </c>
      <c r="N42" s="45">
        <f>Tabela1[[#This Row],[INSS]]+Tabela1[[#This Row],[INSS Patronal]]+Tabela1[[#This Row],[Outras Instituições ($)]]</f>
        <v>0</v>
      </c>
      <c r="O42" s="36">
        <f>Tabela1[[#This Row],[Base Cálculo INSS]]*0.08</f>
        <v>0</v>
      </c>
      <c r="P42" s="239">
        <f>Tabela1[[#This Row],[Base Cálculo INSS]]*0.01</f>
        <v>0</v>
      </c>
      <c r="Q42" s="31">
        <f>Tabela1[[#This Row],[Base Cálculo INSS]]+Tabela1[[#This Row],[INSS Patronal]]+Tabela1[[#This Row],[FGTS]]+Tabela1[[#This Row],[PIS]]</f>
        <v>0</v>
      </c>
    </row>
    <row r="43" spans="2:19" x14ac:dyDescent="0.25">
      <c r="B43" s="25">
        <v>34</v>
      </c>
      <c r="C43" s="42"/>
      <c r="D43" s="38"/>
      <c r="E43" s="39"/>
      <c r="F43" s="34"/>
      <c r="G43" s="45"/>
      <c r="H43" s="248"/>
      <c r="I43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43" s="45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43" s="45">
        <f>Tabela1[[#This Row],[Base Cálculo INSS]]*0.2</f>
        <v>0</v>
      </c>
      <c r="L43" s="230"/>
      <c r="M43" s="45">
        <f>Tabela1[[#This Row],[Base Cálculo INSS]]*Tabela1[[#This Row],[Outras Instituições (%)]]</f>
        <v>0</v>
      </c>
      <c r="N43" s="45">
        <f>Tabela1[[#This Row],[INSS]]+Tabela1[[#This Row],[INSS Patronal]]+Tabela1[[#This Row],[Outras Instituições ($)]]</f>
        <v>0</v>
      </c>
      <c r="O43" s="36">
        <f>Tabela1[[#This Row],[Base Cálculo INSS]]*0.08</f>
        <v>0</v>
      </c>
      <c r="P43" s="239">
        <f>Tabela1[[#This Row],[Base Cálculo INSS]]*0.01</f>
        <v>0</v>
      </c>
      <c r="Q43" s="31">
        <f>Tabela1[[#This Row],[Base Cálculo INSS]]+Tabela1[[#This Row],[INSS Patronal]]+Tabela1[[#This Row],[FGTS]]+Tabela1[[#This Row],[PIS]]</f>
        <v>0</v>
      </c>
    </row>
    <row r="44" spans="2:19" x14ac:dyDescent="0.25">
      <c r="B44" s="25">
        <v>35</v>
      </c>
      <c r="C44" s="42"/>
      <c r="D44" s="38"/>
      <c r="E44" s="39"/>
      <c r="F44" s="34"/>
      <c r="G44" s="45"/>
      <c r="H44" s="248"/>
      <c r="I44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44" s="45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44" s="45">
        <f>Tabela1[[#This Row],[Base Cálculo INSS]]*0.2</f>
        <v>0</v>
      </c>
      <c r="L44" s="230"/>
      <c r="M44" s="45">
        <f>Tabela1[[#This Row],[Base Cálculo INSS]]*Tabela1[[#This Row],[Outras Instituições (%)]]</f>
        <v>0</v>
      </c>
      <c r="N44" s="45">
        <f>Tabela1[[#This Row],[INSS]]+Tabela1[[#This Row],[INSS Patronal]]+Tabela1[[#This Row],[Outras Instituições ($)]]</f>
        <v>0</v>
      </c>
      <c r="O44" s="36">
        <f>Tabela1[[#This Row],[Base Cálculo INSS]]*0.08</f>
        <v>0</v>
      </c>
      <c r="P44" s="239">
        <f>Tabela1[[#This Row],[Base Cálculo INSS]]*0.01</f>
        <v>0</v>
      </c>
      <c r="Q44" s="31">
        <f>Tabela1[[#This Row],[Base Cálculo INSS]]+Tabela1[[#This Row],[INSS Patronal]]+Tabela1[[#This Row],[FGTS]]+Tabela1[[#This Row],[PIS]]</f>
        <v>0</v>
      </c>
    </row>
    <row r="45" spans="2:19" x14ac:dyDescent="0.25">
      <c r="B45" s="25">
        <v>36</v>
      </c>
      <c r="C45" s="42"/>
      <c r="D45" s="38"/>
      <c r="E45" s="39"/>
      <c r="F45" s="34"/>
      <c r="G45" s="45"/>
      <c r="H45" s="248"/>
      <c r="I45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45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45" s="46">
        <f>Tabela1[[#This Row],[Base Cálculo INSS]]*0.2</f>
        <v>0</v>
      </c>
      <c r="L45" s="231"/>
      <c r="M45" s="46">
        <f>Tabela1[[#This Row],[Base Cálculo INSS]]*Tabela1[[#This Row],[Outras Instituições (%)]]</f>
        <v>0</v>
      </c>
      <c r="N45" s="46">
        <f>Tabela1[[#This Row],[INSS]]+Tabela1[[#This Row],[INSS Patronal]]+Tabela1[[#This Row],[Outras Instituições ($)]]</f>
        <v>0</v>
      </c>
      <c r="O45" s="30">
        <f>Tabela1[[#This Row],[Base Cálculo INSS]]*0.08</f>
        <v>0</v>
      </c>
      <c r="P45" s="238">
        <f>Tabela1[[#This Row],[Base Cálculo INSS]]*0.01</f>
        <v>0</v>
      </c>
      <c r="Q45" s="31">
        <f>Tabela1[[#This Row],[Base Cálculo INSS]]+Tabela1[[#This Row],[INSS Patronal]]+Tabela1[[#This Row],[FGTS]]+Tabela1[[#This Row],[PIS]]</f>
        <v>0</v>
      </c>
    </row>
    <row r="46" spans="2:19" x14ac:dyDescent="0.25">
      <c r="B46" s="25">
        <v>37</v>
      </c>
      <c r="C46" s="42"/>
      <c r="D46" s="38"/>
      <c r="E46" s="47"/>
      <c r="F46" s="34"/>
      <c r="G46" s="48"/>
      <c r="H46" s="249"/>
      <c r="I46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46" s="49">
        <v>0</v>
      </c>
      <c r="K46" s="49">
        <v>0</v>
      </c>
      <c r="L46" s="232"/>
      <c r="M46" s="49">
        <f>Tabela1[[#This Row],[Base Cálculo INSS]]*Tabela1[[#This Row],[Outras Instituições (%)]]</f>
        <v>0</v>
      </c>
      <c r="N46" s="49">
        <f>Tabela1[[#This Row],[INSS]]+Tabela1[[#This Row],[INSS Patronal]]+Tabela1[[#This Row],[Outras Instituições ($)]]</f>
        <v>0</v>
      </c>
      <c r="O46" s="50">
        <f>Tabela1[[#This Row],[Base Cálculo INSS]]*0.08</f>
        <v>0</v>
      </c>
      <c r="P46" s="240">
        <f>Tabela1[[#This Row],[Base Cálculo INSS]]*0.01</f>
        <v>0</v>
      </c>
      <c r="Q46" s="31">
        <f>Tabela1[[#This Row],[Base Cálculo INSS]]+Tabela1[[#This Row],[INSS Patronal]]+Tabela1[[#This Row],[FGTS]]+Tabela1[[#This Row],[PIS]]</f>
        <v>0</v>
      </c>
    </row>
    <row r="47" spans="2:19" x14ac:dyDescent="0.25">
      <c r="B47" s="25">
        <v>38</v>
      </c>
      <c r="C47" s="42"/>
      <c r="D47" s="38"/>
      <c r="E47" s="47"/>
      <c r="F47" s="34"/>
      <c r="G47" s="48"/>
      <c r="H47" s="249"/>
      <c r="I47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47" s="48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47" s="48">
        <f>Tabela1[[#This Row],[Base Cálculo INSS]]*0.2</f>
        <v>0</v>
      </c>
      <c r="L47" s="232"/>
      <c r="M47" s="49">
        <f>Tabela1[[#This Row],[Base Cálculo INSS]]*Tabela1[[#This Row],[Outras Instituições (%)]]</f>
        <v>0</v>
      </c>
      <c r="N47" s="49">
        <f>Tabela1[[#This Row],[INSS]]+Tabela1[[#This Row],[INSS Patronal]]+Tabela1[[#This Row],[Outras Instituições ($)]]</f>
        <v>0</v>
      </c>
      <c r="O47" s="50">
        <f>Tabela1[[#This Row],[Base Cálculo INSS]]*0.08</f>
        <v>0</v>
      </c>
      <c r="P47" s="240">
        <f>Tabela1[[#This Row],[Base Cálculo INSS]]*0.01</f>
        <v>0</v>
      </c>
      <c r="Q47" s="31">
        <f>Tabela1[[#This Row],[Base Cálculo INSS]]+Tabela1[[#This Row],[INSS Patronal]]+Tabela1[[#This Row],[FGTS]]+Tabela1[[#This Row],[PIS]]</f>
        <v>0</v>
      </c>
    </row>
    <row r="48" spans="2:19" x14ac:dyDescent="0.25">
      <c r="B48" s="25">
        <v>39</v>
      </c>
      <c r="C48" s="42"/>
      <c r="D48" s="38"/>
      <c r="E48" s="47"/>
      <c r="F48" s="34"/>
      <c r="G48" s="48"/>
      <c r="H48" s="249"/>
      <c r="I48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48" s="49">
        <v>0</v>
      </c>
      <c r="K48" s="49">
        <v>0</v>
      </c>
      <c r="L48" s="232"/>
      <c r="M48" s="49">
        <f>Tabela1[[#This Row],[Base Cálculo INSS]]*Tabela1[[#This Row],[Outras Instituições (%)]]</f>
        <v>0</v>
      </c>
      <c r="N48" s="49">
        <f>Tabela1[[#This Row],[INSS]]+Tabela1[[#This Row],[INSS Patronal]]+Tabela1[[#This Row],[Outras Instituições ($)]]</f>
        <v>0</v>
      </c>
      <c r="O48" s="50">
        <f>Tabela1[[#This Row],[Base Cálculo INSS]]*0.08</f>
        <v>0</v>
      </c>
      <c r="P48" s="240">
        <f>Tabela1[[#This Row],[Base Cálculo INSS]]*0.01</f>
        <v>0</v>
      </c>
      <c r="Q48" s="31">
        <f>Tabela1[[#This Row],[Base Cálculo INSS]]+Tabela1[[#This Row],[INSS Patronal]]+Tabela1[[#This Row],[FGTS]]+Tabela1[[#This Row],[PIS]]</f>
        <v>0</v>
      </c>
    </row>
    <row r="49" spans="2:17" x14ac:dyDescent="0.25">
      <c r="B49" s="25">
        <v>40</v>
      </c>
      <c r="C49" s="42"/>
      <c r="D49" s="38"/>
      <c r="E49" s="39"/>
      <c r="F49" s="34"/>
      <c r="G49" s="45"/>
      <c r="H49" s="248"/>
      <c r="I49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49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49" s="46">
        <f>Tabela1[[#This Row],[Base Cálculo INSS]]*0.2</f>
        <v>0</v>
      </c>
      <c r="L49" s="231"/>
      <c r="M49" s="46">
        <f>Tabela1[[#This Row],[Base Cálculo INSS]]*Tabela1[[#This Row],[Outras Instituições (%)]]</f>
        <v>0</v>
      </c>
      <c r="N49" s="46">
        <f>Tabela1[[#This Row],[INSS]]+Tabela1[[#This Row],[INSS Patronal]]+Tabela1[[#This Row],[Outras Instituições ($)]]</f>
        <v>0</v>
      </c>
      <c r="O49" s="30">
        <f>Tabela1[[#This Row],[Base Cálculo INSS]]*0.08</f>
        <v>0</v>
      </c>
      <c r="P49" s="238">
        <f>Tabela1[[#This Row],[Base Cálculo INSS]]*0.01</f>
        <v>0</v>
      </c>
      <c r="Q49" s="31">
        <f>Tabela1[[#This Row],[Base Cálculo INSS]]+Tabela1[[#This Row],[INSS Patronal]]+Tabela1[[#This Row],[FGTS]]+Tabela1[[#This Row],[PIS]]</f>
        <v>0</v>
      </c>
    </row>
    <row r="50" spans="2:17" x14ac:dyDescent="0.25">
      <c r="B50" s="25">
        <v>41</v>
      </c>
      <c r="C50" s="42"/>
      <c r="D50" s="38"/>
      <c r="E50" s="39"/>
      <c r="F50" s="34"/>
      <c r="G50" s="45"/>
      <c r="H50" s="248"/>
      <c r="I50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50" s="45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50" s="45">
        <f>Tabela1[[#This Row],[Base Cálculo INSS]]*0.2</f>
        <v>0</v>
      </c>
      <c r="L50" s="231"/>
      <c r="M50" s="46">
        <f>Tabela1[[#This Row],[Base Cálculo INSS]]*Tabela1[[#This Row],[Outras Instituições (%)]]</f>
        <v>0</v>
      </c>
      <c r="N50" s="46">
        <f>Tabela1[[#This Row],[INSS]]+Tabela1[[#This Row],[INSS Patronal]]+Tabela1[[#This Row],[Outras Instituições ($)]]</f>
        <v>0</v>
      </c>
      <c r="O50" s="30">
        <f>Tabela1[[#This Row],[Base Cálculo INSS]]*0.08</f>
        <v>0</v>
      </c>
      <c r="P50" s="238">
        <f>Tabela1[[#This Row],[Base Cálculo INSS]]*0.01</f>
        <v>0</v>
      </c>
      <c r="Q50" s="31">
        <f>Tabela1[[#This Row],[Base Cálculo INSS]]+Tabela1[[#This Row],[INSS Patronal]]+Tabela1[[#This Row],[FGTS]]+Tabela1[[#This Row],[PIS]]</f>
        <v>0</v>
      </c>
    </row>
    <row r="51" spans="2:17" x14ac:dyDescent="0.25">
      <c r="B51" s="25">
        <v>42</v>
      </c>
      <c r="C51" s="42"/>
      <c r="D51" s="38"/>
      <c r="E51" s="39"/>
      <c r="F51" s="34"/>
      <c r="G51" s="45"/>
      <c r="H51" s="248"/>
      <c r="I51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51" s="45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51" s="45">
        <f>Tabela1[[#This Row],[Base Cálculo INSS]]*0.2</f>
        <v>0</v>
      </c>
      <c r="L51" s="231"/>
      <c r="M51" s="46">
        <f>Tabela1[[#This Row],[Base Cálculo INSS]]*Tabela1[[#This Row],[Outras Instituições (%)]]</f>
        <v>0</v>
      </c>
      <c r="N51" s="46">
        <f>Tabela1[[#This Row],[INSS]]+Tabela1[[#This Row],[INSS Patronal]]+Tabela1[[#This Row],[Outras Instituições ($)]]</f>
        <v>0</v>
      </c>
      <c r="O51" s="30">
        <f>Tabela1[[#This Row],[Base Cálculo INSS]]*0.08</f>
        <v>0</v>
      </c>
      <c r="P51" s="238">
        <f>Tabela1[[#This Row],[Base Cálculo INSS]]*0.01</f>
        <v>0</v>
      </c>
      <c r="Q51" s="31">
        <f>Tabela1[[#This Row],[Base Cálculo INSS]]+Tabela1[[#This Row],[INSS Patronal]]+Tabela1[[#This Row],[FGTS]]+Tabela1[[#This Row],[PIS]]</f>
        <v>0</v>
      </c>
    </row>
    <row r="52" spans="2:17" x14ac:dyDescent="0.25">
      <c r="B52" s="25">
        <v>43</v>
      </c>
      <c r="C52" s="42"/>
      <c r="D52" s="38"/>
      <c r="E52" s="39"/>
      <c r="F52" s="34"/>
      <c r="G52" s="45"/>
      <c r="H52" s="248"/>
      <c r="I52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52" s="45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52" s="45">
        <f>Tabela1[[#This Row],[Base Cálculo INSS]]*0.2</f>
        <v>0</v>
      </c>
      <c r="L52" s="231"/>
      <c r="M52" s="46">
        <f>Tabela1[[#This Row],[Base Cálculo INSS]]*Tabela1[[#This Row],[Outras Instituições (%)]]</f>
        <v>0</v>
      </c>
      <c r="N52" s="46">
        <f>Tabela1[[#This Row],[INSS]]+Tabela1[[#This Row],[INSS Patronal]]+Tabela1[[#This Row],[Outras Instituições ($)]]</f>
        <v>0</v>
      </c>
      <c r="O52" s="30">
        <f>Tabela1[[#This Row],[Base Cálculo INSS]]*0.08</f>
        <v>0</v>
      </c>
      <c r="P52" s="238">
        <f>Tabela1[[#This Row],[Base Cálculo INSS]]*0.01</f>
        <v>0</v>
      </c>
      <c r="Q52" s="31">
        <f>Tabela1[[#This Row],[Base Cálculo INSS]]+Tabela1[[#This Row],[INSS Patronal]]+Tabela1[[#This Row],[FGTS]]+Tabela1[[#This Row],[PIS]]</f>
        <v>0</v>
      </c>
    </row>
    <row r="53" spans="2:17" x14ac:dyDescent="0.25">
      <c r="B53" s="25">
        <v>44</v>
      </c>
      <c r="C53" s="42"/>
      <c r="D53" s="38"/>
      <c r="E53" s="39"/>
      <c r="F53" s="34"/>
      <c r="G53" s="45"/>
      <c r="H53" s="248"/>
      <c r="I53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53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53" s="46">
        <f>Tabela1[[#This Row],[Base Cálculo INSS]]*0.2</f>
        <v>0</v>
      </c>
      <c r="L53" s="231"/>
      <c r="M53" s="46">
        <f>Tabela1[[#This Row],[Base Cálculo INSS]]*Tabela1[[#This Row],[Outras Instituições (%)]]</f>
        <v>0</v>
      </c>
      <c r="N53" s="46">
        <f>Tabela1[[#This Row],[INSS]]+Tabela1[[#This Row],[INSS Patronal]]+Tabela1[[#This Row],[Outras Instituições ($)]]</f>
        <v>0</v>
      </c>
      <c r="O53" s="30">
        <f>Tabela1[[#This Row],[Base Cálculo INSS]]*0.08</f>
        <v>0</v>
      </c>
      <c r="P53" s="238">
        <f>Tabela1[[#This Row],[Base Cálculo INSS]]*0.01</f>
        <v>0</v>
      </c>
      <c r="Q53" s="31">
        <f>Tabela1[[#This Row],[Base Cálculo INSS]]+Tabela1[[#This Row],[INSS Patronal]]+Tabela1[[#This Row],[FGTS]]+Tabela1[[#This Row],[PIS]]</f>
        <v>0</v>
      </c>
    </row>
    <row r="54" spans="2:17" x14ac:dyDescent="0.25">
      <c r="B54" s="25">
        <v>45</v>
      </c>
      <c r="C54" s="42"/>
      <c r="D54" s="38"/>
      <c r="E54" s="39"/>
      <c r="F54" s="34"/>
      <c r="G54" s="45"/>
      <c r="H54" s="248"/>
      <c r="I54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54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54" s="46">
        <f>Tabela1[[#This Row],[Base Cálculo INSS]]*0.2</f>
        <v>0</v>
      </c>
      <c r="L54" s="231"/>
      <c r="M54" s="46">
        <f>Tabela1[[#This Row],[Base Cálculo INSS]]*Tabela1[[#This Row],[Outras Instituições (%)]]</f>
        <v>0</v>
      </c>
      <c r="N54" s="46">
        <f>Tabela1[[#This Row],[INSS]]+Tabela1[[#This Row],[INSS Patronal]]+Tabela1[[#This Row],[Outras Instituições ($)]]</f>
        <v>0</v>
      </c>
      <c r="O54" s="30">
        <f>Tabela1[[#This Row],[Base Cálculo INSS]]*0.08</f>
        <v>0</v>
      </c>
      <c r="P54" s="238">
        <f>Tabela1[[#This Row],[Base Cálculo INSS]]*0.01</f>
        <v>0</v>
      </c>
      <c r="Q54" s="31">
        <f>Tabela1[[#This Row],[Base Cálculo INSS]]+Tabela1[[#This Row],[INSS Patronal]]+Tabela1[[#This Row],[FGTS]]+Tabela1[[#This Row],[PIS]]</f>
        <v>0</v>
      </c>
    </row>
    <row r="55" spans="2:17" x14ac:dyDescent="0.25">
      <c r="B55" s="25">
        <v>46</v>
      </c>
      <c r="C55" s="42"/>
      <c r="D55" s="38"/>
      <c r="E55" s="39"/>
      <c r="F55" s="34"/>
      <c r="G55" s="45"/>
      <c r="H55" s="248"/>
      <c r="I55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55" s="45">
        <v>0</v>
      </c>
      <c r="K55" s="45">
        <v>0</v>
      </c>
      <c r="L55" s="231"/>
      <c r="M55" s="46">
        <f>Tabela1[[#This Row],[Base Cálculo INSS]]*Tabela1[[#This Row],[Outras Instituições (%)]]</f>
        <v>0</v>
      </c>
      <c r="N55" s="46">
        <f>Tabela1[[#This Row],[INSS]]+Tabela1[[#This Row],[INSS Patronal]]+Tabela1[[#This Row],[Outras Instituições ($)]]</f>
        <v>0</v>
      </c>
      <c r="O55" s="30">
        <v>0</v>
      </c>
      <c r="P55" s="238">
        <v>0</v>
      </c>
      <c r="Q55" s="31">
        <f>Tabela1[[#This Row],[Base Cálculo INSS]]+Tabela1[[#This Row],[INSS Patronal]]+Tabela1[[#This Row],[FGTS]]+Tabela1[[#This Row],[PIS]]</f>
        <v>0</v>
      </c>
    </row>
    <row r="56" spans="2:17" x14ac:dyDescent="0.25">
      <c r="B56" s="25">
        <v>47</v>
      </c>
      <c r="C56" s="42"/>
      <c r="D56" s="38"/>
      <c r="E56" s="39"/>
      <c r="F56" s="34"/>
      <c r="G56" s="45"/>
      <c r="H56" s="248"/>
      <c r="I56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56" s="46">
        <v>0</v>
      </c>
      <c r="K56" s="46">
        <v>0</v>
      </c>
      <c r="L56" s="231"/>
      <c r="M56" s="46">
        <f>Tabela1[[#This Row],[Base Cálculo INSS]]*Tabela1[[#This Row],[Outras Instituições (%)]]</f>
        <v>0</v>
      </c>
      <c r="N56" s="46">
        <f>Tabela1[[#This Row],[INSS]]+Tabela1[[#This Row],[INSS Patronal]]+Tabela1[[#This Row],[Outras Instituições ($)]]</f>
        <v>0</v>
      </c>
      <c r="O56" s="30">
        <v>0</v>
      </c>
      <c r="P56" s="238">
        <v>0</v>
      </c>
      <c r="Q56" s="31">
        <f>Tabela1[[#This Row],[Base Cálculo INSS]]+Tabela1[[#This Row],[INSS Patronal]]+Tabela1[[#This Row],[FGTS]]+Tabela1[[#This Row],[PIS]]</f>
        <v>0</v>
      </c>
    </row>
    <row r="57" spans="2:17" x14ac:dyDescent="0.25">
      <c r="B57" s="25">
        <v>48</v>
      </c>
      <c r="C57" s="42"/>
      <c r="D57" s="38"/>
      <c r="E57" s="39"/>
      <c r="F57" s="34"/>
      <c r="G57" s="45"/>
      <c r="H57" s="248"/>
      <c r="I57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57" s="46">
        <v>0</v>
      </c>
      <c r="K57" s="46">
        <v>0</v>
      </c>
      <c r="L57" s="231"/>
      <c r="M57" s="46">
        <f>Tabela1[[#This Row],[Base Cálculo INSS]]*Tabela1[[#This Row],[Outras Instituições (%)]]</f>
        <v>0</v>
      </c>
      <c r="N57" s="46">
        <f>Tabela1[[#This Row],[INSS]]+Tabela1[[#This Row],[INSS Patronal]]+Tabela1[[#This Row],[Outras Instituições ($)]]</f>
        <v>0</v>
      </c>
      <c r="O57" s="30">
        <v>0</v>
      </c>
      <c r="P57" s="238">
        <v>0</v>
      </c>
      <c r="Q57" s="31">
        <f>Tabela1[[#This Row],[Base Cálculo INSS]]+Tabela1[[#This Row],[INSS Patronal]]+Tabela1[[#This Row],[FGTS]]+Tabela1[[#This Row],[PIS]]</f>
        <v>0</v>
      </c>
    </row>
    <row r="58" spans="2:17" x14ac:dyDescent="0.25">
      <c r="B58" s="25">
        <v>49</v>
      </c>
      <c r="C58" s="42"/>
      <c r="D58" s="38"/>
      <c r="E58" s="39"/>
      <c r="F58" s="34"/>
      <c r="G58" s="45"/>
      <c r="H58" s="248"/>
      <c r="I58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58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58" s="46">
        <f>Tabela1[[#This Row],[Base Cálculo INSS]]*0.2</f>
        <v>0</v>
      </c>
      <c r="L58" s="231"/>
      <c r="M58" s="46">
        <f>Tabela1[[#This Row],[Base Cálculo INSS]]*Tabela1[[#This Row],[Outras Instituições (%)]]</f>
        <v>0</v>
      </c>
      <c r="N58" s="46">
        <f>Tabela1[[#This Row],[INSS]]+Tabela1[[#This Row],[INSS Patronal]]+Tabela1[[#This Row],[Outras Instituições ($)]]</f>
        <v>0</v>
      </c>
      <c r="O58" s="30">
        <f>Tabela1[[#This Row],[Base Cálculo INSS]]*0.08</f>
        <v>0</v>
      </c>
      <c r="P58" s="238">
        <f>Tabela1[[#This Row],[Base Cálculo INSS]]*0.01</f>
        <v>0</v>
      </c>
      <c r="Q58" s="31">
        <f>Tabela1[[#This Row],[Base Cálculo INSS]]+Tabela1[[#This Row],[INSS Patronal]]+Tabela1[[#This Row],[FGTS]]+Tabela1[[#This Row],[PIS]]</f>
        <v>0</v>
      </c>
    </row>
    <row r="59" spans="2:17" x14ac:dyDescent="0.25">
      <c r="B59" s="25">
        <v>50</v>
      </c>
      <c r="C59" s="42"/>
      <c r="D59" s="38"/>
      <c r="E59" s="39"/>
      <c r="F59" s="34"/>
      <c r="G59" s="45"/>
      <c r="H59" s="248"/>
      <c r="I59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59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59" s="46">
        <f>Tabela1[[#This Row],[Base Cálculo INSS]]*0.2</f>
        <v>0</v>
      </c>
      <c r="L59" s="231"/>
      <c r="M59" s="46">
        <f>Tabela1[[#This Row],[Base Cálculo INSS]]*Tabela1[[#This Row],[Outras Instituições (%)]]</f>
        <v>0</v>
      </c>
      <c r="N59" s="46">
        <f>Tabela1[[#This Row],[INSS]]+Tabela1[[#This Row],[INSS Patronal]]+Tabela1[[#This Row],[Outras Instituições ($)]]</f>
        <v>0</v>
      </c>
      <c r="O59" s="30">
        <f>Tabela1[[#This Row],[Base Cálculo INSS]]*0.08</f>
        <v>0</v>
      </c>
      <c r="P59" s="238">
        <f>Tabela1[[#This Row],[Base Cálculo INSS]]*0.01</f>
        <v>0</v>
      </c>
      <c r="Q59" s="31">
        <f>Tabela1[[#This Row],[Base Cálculo INSS]]+Tabela1[[#This Row],[INSS Patronal]]+Tabela1[[#This Row],[FGTS]]+Tabela1[[#This Row],[PIS]]</f>
        <v>0</v>
      </c>
    </row>
    <row r="60" spans="2:17" x14ac:dyDescent="0.25">
      <c r="B60" s="25">
        <v>51</v>
      </c>
      <c r="C60" s="42"/>
      <c r="D60" s="38"/>
      <c r="E60" s="39"/>
      <c r="F60" s="34"/>
      <c r="G60" s="45"/>
      <c r="H60" s="248"/>
      <c r="I60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60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60" s="46">
        <f>Tabela1[[#This Row],[Base Cálculo INSS]]*0.2</f>
        <v>0</v>
      </c>
      <c r="L60" s="231"/>
      <c r="M60" s="46">
        <f>Tabela1[[#This Row],[Base Cálculo INSS]]*Tabela1[[#This Row],[Outras Instituições (%)]]</f>
        <v>0</v>
      </c>
      <c r="N60" s="46">
        <f>Tabela1[[#This Row],[INSS]]+Tabela1[[#This Row],[INSS Patronal]]+Tabela1[[#This Row],[Outras Instituições ($)]]</f>
        <v>0</v>
      </c>
      <c r="O60" s="30">
        <f>Tabela1[[#This Row],[Base Cálculo INSS]]*0.08</f>
        <v>0</v>
      </c>
      <c r="P60" s="238">
        <f>Tabela1[[#This Row],[Base Cálculo INSS]]*0.01</f>
        <v>0</v>
      </c>
      <c r="Q60" s="31">
        <f>Tabela1[[#This Row],[Base Cálculo INSS]]+Tabela1[[#This Row],[INSS Patronal]]+Tabela1[[#This Row],[FGTS]]+Tabela1[[#This Row],[PIS]]</f>
        <v>0</v>
      </c>
    </row>
    <row r="61" spans="2:17" x14ac:dyDescent="0.25">
      <c r="B61" s="25">
        <v>52</v>
      </c>
      <c r="C61" s="42"/>
      <c r="D61" s="38"/>
      <c r="E61" s="39"/>
      <c r="F61" s="34"/>
      <c r="G61" s="45"/>
      <c r="H61" s="248"/>
      <c r="I61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61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61" s="46">
        <f>Tabela1[[#This Row],[Base Cálculo INSS]]*0.2</f>
        <v>0</v>
      </c>
      <c r="L61" s="231"/>
      <c r="M61" s="46">
        <f>Tabela1[[#This Row],[Base Cálculo INSS]]*Tabela1[[#This Row],[Outras Instituições (%)]]</f>
        <v>0</v>
      </c>
      <c r="N61" s="46">
        <f>Tabela1[[#This Row],[INSS]]+Tabela1[[#This Row],[INSS Patronal]]+Tabela1[[#This Row],[Outras Instituições ($)]]</f>
        <v>0</v>
      </c>
      <c r="O61" s="30">
        <f>Tabela1[[#This Row],[Base Cálculo INSS]]*0.08</f>
        <v>0</v>
      </c>
      <c r="P61" s="238">
        <f>Tabela1[[#This Row],[Base Cálculo INSS]]*0.01</f>
        <v>0</v>
      </c>
      <c r="Q61" s="31">
        <f>Tabela1[[#This Row],[Base Cálculo INSS]]+Tabela1[[#This Row],[INSS Patronal]]+Tabela1[[#This Row],[FGTS]]+Tabela1[[#This Row],[PIS]]</f>
        <v>0</v>
      </c>
    </row>
    <row r="62" spans="2:17" x14ac:dyDescent="0.25">
      <c r="B62" s="25">
        <v>53</v>
      </c>
      <c r="C62" s="42"/>
      <c r="D62" s="38"/>
      <c r="E62" s="39"/>
      <c r="F62" s="34"/>
      <c r="G62" s="45"/>
      <c r="H62" s="248"/>
      <c r="I62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62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62" s="46">
        <f>Tabela1[[#This Row],[Base Cálculo INSS]]*0.2</f>
        <v>0</v>
      </c>
      <c r="L62" s="231"/>
      <c r="M62" s="46">
        <f>Tabela1[[#This Row],[Base Cálculo INSS]]*Tabela1[[#This Row],[Outras Instituições (%)]]</f>
        <v>0</v>
      </c>
      <c r="N62" s="46">
        <f>Tabela1[[#This Row],[INSS]]+Tabela1[[#This Row],[INSS Patronal]]+Tabela1[[#This Row],[Outras Instituições ($)]]</f>
        <v>0</v>
      </c>
      <c r="O62" s="30">
        <f>Tabela1[[#This Row],[Base Cálculo INSS]]*0.08</f>
        <v>0</v>
      </c>
      <c r="P62" s="238">
        <f>Tabela1[[#This Row],[Base Cálculo INSS]]*0.01</f>
        <v>0</v>
      </c>
      <c r="Q62" s="31">
        <f>Tabela1[[#This Row],[Base Cálculo INSS]]+Tabela1[[#This Row],[INSS Patronal]]+Tabela1[[#This Row],[FGTS]]+Tabela1[[#This Row],[PIS]]</f>
        <v>0</v>
      </c>
    </row>
    <row r="63" spans="2:17" x14ac:dyDescent="0.25">
      <c r="B63" s="25">
        <v>54</v>
      </c>
      <c r="C63" s="42"/>
      <c r="D63" s="38"/>
      <c r="E63" s="39"/>
      <c r="F63" s="34"/>
      <c r="G63" s="45"/>
      <c r="H63" s="248"/>
      <c r="I63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63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63" s="46">
        <f>Tabela1[[#This Row],[Base Cálculo INSS]]*0.2</f>
        <v>0</v>
      </c>
      <c r="L63" s="231"/>
      <c r="M63" s="46">
        <f>Tabela1[[#This Row],[Base Cálculo INSS]]*Tabela1[[#This Row],[Outras Instituições (%)]]</f>
        <v>0</v>
      </c>
      <c r="N63" s="46">
        <f>Tabela1[[#This Row],[INSS]]+Tabela1[[#This Row],[INSS Patronal]]+Tabela1[[#This Row],[Outras Instituições ($)]]</f>
        <v>0</v>
      </c>
      <c r="O63" s="30">
        <f>Tabela1[[#This Row],[Base Cálculo INSS]]*0.08</f>
        <v>0</v>
      </c>
      <c r="P63" s="238">
        <f>Tabela1[[#This Row],[Base Cálculo INSS]]*0.01</f>
        <v>0</v>
      </c>
      <c r="Q63" s="31">
        <f>Tabela1[[#This Row],[Base Cálculo INSS]]+Tabela1[[#This Row],[INSS Patronal]]+Tabela1[[#This Row],[FGTS]]+Tabela1[[#This Row],[PIS]]</f>
        <v>0</v>
      </c>
    </row>
    <row r="64" spans="2:17" x14ac:dyDescent="0.25">
      <c r="B64" s="25">
        <v>55</v>
      </c>
      <c r="C64" s="42"/>
      <c r="D64" s="38"/>
      <c r="E64" s="39"/>
      <c r="F64" s="34"/>
      <c r="G64" s="45"/>
      <c r="H64" s="248"/>
      <c r="I64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64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64" s="46">
        <f>Tabela1[[#This Row],[Base Cálculo INSS]]*0.2</f>
        <v>0</v>
      </c>
      <c r="L64" s="231"/>
      <c r="M64" s="46">
        <f>Tabela1[[#This Row],[Base Cálculo INSS]]*Tabela1[[#This Row],[Outras Instituições (%)]]</f>
        <v>0</v>
      </c>
      <c r="N64" s="46">
        <f>Tabela1[[#This Row],[INSS]]+Tabela1[[#This Row],[INSS Patronal]]+Tabela1[[#This Row],[Outras Instituições ($)]]</f>
        <v>0</v>
      </c>
      <c r="O64" s="30">
        <f>Tabela1[[#This Row],[Base Cálculo INSS]]*0.08</f>
        <v>0</v>
      </c>
      <c r="P64" s="238">
        <f>Tabela1[[#This Row],[Base Cálculo INSS]]*0.01</f>
        <v>0</v>
      </c>
      <c r="Q64" s="31">
        <f>Tabela1[[#This Row],[Base Cálculo INSS]]+Tabela1[[#This Row],[INSS Patronal]]+Tabela1[[#This Row],[FGTS]]+Tabela1[[#This Row],[PIS]]</f>
        <v>0</v>
      </c>
    </row>
    <row r="65" spans="2:17" x14ac:dyDescent="0.25">
      <c r="B65" s="25">
        <v>56</v>
      </c>
      <c r="C65" s="42"/>
      <c r="D65" s="38"/>
      <c r="E65" s="39"/>
      <c r="F65" s="34"/>
      <c r="G65" s="45"/>
      <c r="H65" s="248"/>
      <c r="I65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65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65" s="46">
        <f>Tabela1[[#This Row],[Base Cálculo INSS]]*0.2</f>
        <v>0</v>
      </c>
      <c r="L65" s="231"/>
      <c r="M65" s="46">
        <f>Tabela1[[#This Row],[Base Cálculo INSS]]*Tabela1[[#This Row],[Outras Instituições (%)]]</f>
        <v>0</v>
      </c>
      <c r="N65" s="46">
        <f>Tabela1[[#This Row],[INSS]]+Tabela1[[#This Row],[INSS Patronal]]+Tabela1[[#This Row],[Outras Instituições ($)]]</f>
        <v>0</v>
      </c>
      <c r="O65" s="30">
        <f>Tabela1[[#This Row],[Base Cálculo INSS]]*0.08</f>
        <v>0</v>
      </c>
      <c r="P65" s="238">
        <f>Tabela1[[#This Row],[Base Cálculo INSS]]*0.01</f>
        <v>0</v>
      </c>
      <c r="Q65" s="31">
        <f>Tabela1[[#This Row],[Base Cálculo INSS]]+Tabela1[[#This Row],[INSS Patronal]]+Tabela1[[#This Row],[FGTS]]+Tabela1[[#This Row],[PIS]]</f>
        <v>0</v>
      </c>
    </row>
    <row r="66" spans="2:17" x14ac:dyDescent="0.25">
      <c r="B66" s="25">
        <v>57</v>
      </c>
      <c r="C66" s="42"/>
      <c r="D66" s="38"/>
      <c r="E66" s="39"/>
      <c r="F66" s="34"/>
      <c r="G66" s="45"/>
      <c r="H66" s="248"/>
      <c r="I66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66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66" s="46">
        <f>Tabela1[[#This Row],[Base Cálculo INSS]]*0.2</f>
        <v>0</v>
      </c>
      <c r="L66" s="231"/>
      <c r="M66" s="46">
        <f>Tabela1[[#This Row],[Base Cálculo INSS]]*Tabela1[[#This Row],[Outras Instituições (%)]]</f>
        <v>0</v>
      </c>
      <c r="N66" s="46">
        <f>Tabela1[[#This Row],[INSS]]+Tabela1[[#This Row],[INSS Patronal]]+Tabela1[[#This Row],[Outras Instituições ($)]]</f>
        <v>0</v>
      </c>
      <c r="O66" s="30">
        <f>Tabela1[[#This Row],[Base Cálculo INSS]]*0.08</f>
        <v>0</v>
      </c>
      <c r="P66" s="238">
        <f>Tabela1[[#This Row],[Base Cálculo INSS]]*0.01</f>
        <v>0</v>
      </c>
      <c r="Q66" s="31">
        <f>Tabela1[[#This Row],[Base Cálculo INSS]]+Tabela1[[#This Row],[INSS Patronal]]+Tabela1[[#This Row],[FGTS]]+Tabela1[[#This Row],[PIS]]</f>
        <v>0</v>
      </c>
    </row>
    <row r="67" spans="2:17" x14ac:dyDescent="0.25">
      <c r="B67" s="25">
        <v>58</v>
      </c>
      <c r="C67" s="42"/>
      <c r="D67" s="38"/>
      <c r="E67" s="39"/>
      <c r="F67" s="34"/>
      <c r="G67" s="45"/>
      <c r="H67" s="248"/>
      <c r="I67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67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67" s="46">
        <f>Tabela1[[#This Row],[Base Cálculo INSS]]*0.2</f>
        <v>0</v>
      </c>
      <c r="L67" s="231"/>
      <c r="M67" s="46">
        <f>Tabela1[[#This Row],[Base Cálculo INSS]]*Tabela1[[#This Row],[Outras Instituições (%)]]</f>
        <v>0</v>
      </c>
      <c r="N67" s="46">
        <f>Tabela1[[#This Row],[INSS]]+Tabela1[[#This Row],[INSS Patronal]]+Tabela1[[#This Row],[Outras Instituições ($)]]</f>
        <v>0</v>
      </c>
      <c r="O67" s="30">
        <f>Tabela1[[#This Row],[Base Cálculo INSS]]*0.08</f>
        <v>0</v>
      </c>
      <c r="P67" s="238">
        <f>Tabela1[[#This Row],[Base Cálculo INSS]]*0.01</f>
        <v>0</v>
      </c>
      <c r="Q67" s="31">
        <f>Tabela1[[#This Row],[Base Cálculo INSS]]+Tabela1[[#This Row],[INSS Patronal]]+Tabela1[[#This Row],[FGTS]]+Tabela1[[#This Row],[PIS]]</f>
        <v>0</v>
      </c>
    </row>
    <row r="68" spans="2:17" x14ac:dyDescent="0.25">
      <c r="B68" s="25">
        <v>59</v>
      </c>
      <c r="C68" s="42"/>
      <c r="D68" s="38"/>
      <c r="E68" s="39"/>
      <c r="F68" s="34"/>
      <c r="G68" s="45"/>
      <c r="H68" s="248"/>
      <c r="I68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68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68" s="46">
        <f>Tabela1[[#This Row],[Base Cálculo INSS]]*0.2</f>
        <v>0</v>
      </c>
      <c r="L68" s="231"/>
      <c r="M68" s="46">
        <f>Tabela1[[#This Row],[Base Cálculo INSS]]*Tabela1[[#This Row],[Outras Instituições (%)]]</f>
        <v>0</v>
      </c>
      <c r="N68" s="46">
        <f>Tabela1[[#This Row],[INSS]]+Tabela1[[#This Row],[INSS Patronal]]+Tabela1[[#This Row],[Outras Instituições ($)]]</f>
        <v>0</v>
      </c>
      <c r="O68" s="30">
        <f>Tabela1[[#This Row],[Base Cálculo INSS]]*0.08</f>
        <v>0</v>
      </c>
      <c r="P68" s="238">
        <f>Tabela1[[#This Row],[Base Cálculo INSS]]*0.01</f>
        <v>0</v>
      </c>
      <c r="Q68" s="31">
        <f>Tabela1[[#This Row],[Base Cálculo INSS]]+Tabela1[[#This Row],[INSS Patronal]]+Tabela1[[#This Row],[FGTS]]+Tabela1[[#This Row],[PIS]]</f>
        <v>0</v>
      </c>
    </row>
    <row r="69" spans="2:17" x14ac:dyDescent="0.25">
      <c r="B69" s="25">
        <v>60</v>
      </c>
      <c r="C69" s="42"/>
      <c r="D69" s="38"/>
      <c r="E69" s="39"/>
      <c r="F69" s="34"/>
      <c r="G69" s="45"/>
      <c r="H69" s="248"/>
      <c r="I69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69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69" s="46">
        <f>Tabela1[[#This Row],[Base Cálculo INSS]]*0.2</f>
        <v>0</v>
      </c>
      <c r="L69" s="231"/>
      <c r="M69" s="46">
        <f>Tabela1[[#This Row],[Base Cálculo INSS]]*Tabela1[[#This Row],[Outras Instituições (%)]]</f>
        <v>0</v>
      </c>
      <c r="N69" s="46">
        <f>Tabela1[[#This Row],[INSS]]+Tabela1[[#This Row],[INSS Patronal]]+Tabela1[[#This Row],[Outras Instituições ($)]]</f>
        <v>0</v>
      </c>
      <c r="O69" s="30">
        <f>Tabela1[[#This Row],[Base Cálculo INSS]]*0.08</f>
        <v>0</v>
      </c>
      <c r="P69" s="238">
        <f>Tabela1[[#This Row],[Base Cálculo INSS]]*0.01</f>
        <v>0</v>
      </c>
      <c r="Q69" s="31">
        <f>Tabela1[[#This Row],[Base Cálculo INSS]]+Tabela1[[#This Row],[INSS Patronal]]+Tabela1[[#This Row],[FGTS]]+Tabela1[[#This Row],[PIS]]</f>
        <v>0</v>
      </c>
    </row>
    <row r="70" spans="2:17" x14ac:dyDescent="0.25">
      <c r="B70" s="25">
        <v>61</v>
      </c>
      <c r="C70" s="42"/>
      <c r="D70" s="38"/>
      <c r="E70" s="39"/>
      <c r="F70" s="34"/>
      <c r="G70" s="45"/>
      <c r="H70" s="248"/>
      <c r="I70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70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70" s="46">
        <f>Tabela1[[#This Row],[Base Cálculo INSS]]*0.2</f>
        <v>0</v>
      </c>
      <c r="L70" s="231"/>
      <c r="M70" s="46">
        <f>Tabela1[[#This Row],[Base Cálculo INSS]]*Tabela1[[#This Row],[Outras Instituições (%)]]</f>
        <v>0</v>
      </c>
      <c r="N70" s="46">
        <f>Tabela1[[#This Row],[INSS]]+Tabela1[[#This Row],[INSS Patronal]]+Tabela1[[#This Row],[Outras Instituições ($)]]</f>
        <v>0</v>
      </c>
      <c r="O70" s="30">
        <f>Tabela1[[#This Row],[Base Cálculo INSS]]*0.08</f>
        <v>0</v>
      </c>
      <c r="P70" s="238">
        <f>Tabela1[[#This Row],[Base Cálculo INSS]]*0.01</f>
        <v>0</v>
      </c>
      <c r="Q70" s="31">
        <f>Tabela1[[#This Row],[Base Cálculo INSS]]+Tabela1[[#This Row],[INSS Patronal]]+Tabela1[[#This Row],[FGTS]]+Tabela1[[#This Row],[PIS]]</f>
        <v>0</v>
      </c>
    </row>
    <row r="71" spans="2:17" x14ac:dyDescent="0.25">
      <c r="B71" s="25">
        <v>62</v>
      </c>
      <c r="C71" s="42"/>
      <c r="D71" s="38"/>
      <c r="E71" s="39"/>
      <c r="F71" s="34"/>
      <c r="G71" s="45"/>
      <c r="H71" s="248"/>
      <c r="I71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71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71" s="46">
        <f>Tabela1[[#This Row],[Base Cálculo INSS]]*0.2</f>
        <v>0</v>
      </c>
      <c r="L71" s="231"/>
      <c r="M71" s="46">
        <f>Tabela1[[#This Row],[Base Cálculo INSS]]*Tabela1[[#This Row],[Outras Instituições (%)]]</f>
        <v>0</v>
      </c>
      <c r="N71" s="46">
        <f>Tabela1[[#This Row],[INSS]]+Tabela1[[#This Row],[INSS Patronal]]+Tabela1[[#This Row],[Outras Instituições ($)]]</f>
        <v>0</v>
      </c>
      <c r="O71" s="30">
        <f>Tabela1[[#This Row],[Base Cálculo INSS]]*0.08</f>
        <v>0</v>
      </c>
      <c r="P71" s="238">
        <f>Tabela1[[#This Row],[Base Cálculo INSS]]*0.01</f>
        <v>0</v>
      </c>
      <c r="Q71" s="31">
        <f>Tabela1[[#This Row],[Base Cálculo INSS]]+Tabela1[[#This Row],[INSS Patronal]]+Tabela1[[#This Row],[FGTS]]+Tabela1[[#This Row],[PIS]]</f>
        <v>0</v>
      </c>
    </row>
    <row r="72" spans="2:17" x14ac:dyDescent="0.25">
      <c r="B72" s="25">
        <v>63</v>
      </c>
      <c r="C72" s="42"/>
      <c r="D72" s="38"/>
      <c r="E72" s="39"/>
      <c r="F72" s="34"/>
      <c r="G72" s="45"/>
      <c r="H72" s="248"/>
      <c r="I72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72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72" s="46">
        <f>Tabela1[[#This Row],[Base Cálculo INSS]]*0.2</f>
        <v>0</v>
      </c>
      <c r="L72" s="231"/>
      <c r="M72" s="46">
        <f>Tabela1[[#This Row],[Base Cálculo INSS]]*Tabela1[[#This Row],[Outras Instituições (%)]]</f>
        <v>0</v>
      </c>
      <c r="N72" s="46">
        <f>Tabela1[[#This Row],[INSS]]+Tabela1[[#This Row],[INSS Patronal]]+Tabela1[[#This Row],[Outras Instituições ($)]]</f>
        <v>0</v>
      </c>
      <c r="O72" s="30">
        <f>Tabela1[[#This Row],[Base Cálculo INSS]]*0.08</f>
        <v>0</v>
      </c>
      <c r="P72" s="238">
        <f>Tabela1[[#This Row],[Base Cálculo INSS]]*0.01</f>
        <v>0</v>
      </c>
      <c r="Q72" s="31">
        <f>Tabela1[[#This Row],[Base Cálculo INSS]]+Tabela1[[#This Row],[INSS Patronal]]+Tabela1[[#This Row],[FGTS]]+Tabela1[[#This Row],[PIS]]</f>
        <v>0</v>
      </c>
    </row>
    <row r="73" spans="2:17" x14ac:dyDescent="0.25">
      <c r="B73" s="25">
        <v>64</v>
      </c>
      <c r="C73" s="42"/>
      <c r="D73" s="38"/>
      <c r="E73" s="39"/>
      <c r="F73" s="34"/>
      <c r="G73" s="45"/>
      <c r="H73" s="248"/>
      <c r="I73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73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73" s="46">
        <f>Tabela1[[#This Row],[Base Cálculo INSS]]*0.2</f>
        <v>0</v>
      </c>
      <c r="L73" s="231"/>
      <c r="M73" s="46">
        <f>Tabela1[[#This Row],[Base Cálculo INSS]]*Tabela1[[#This Row],[Outras Instituições (%)]]</f>
        <v>0</v>
      </c>
      <c r="N73" s="46">
        <f>Tabela1[[#This Row],[INSS]]+Tabela1[[#This Row],[INSS Patronal]]+Tabela1[[#This Row],[Outras Instituições ($)]]</f>
        <v>0</v>
      </c>
      <c r="O73" s="30">
        <f>Tabela1[[#This Row],[Base Cálculo INSS]]*0.08</f>
        <v>0</v>
      </c>
      <c r="P73" s="238">
        <f>Tabela1[[#This Row],[Base Cálculo INSS]]*0.01</f>
        <v>0</v>
      </c>
      <c r="Q73" s="31">
        <f>Tabela1[[#This Row],[Base Cálculo INSS]]+Tabela1[[#This Row],[INSS Patronal]]+Tabela1[[#This Row],[FGTS]]+Tabela1[[#This Row],[PIS]]</f>
        <v>0</v>
      </c>
    </row>
    <row r="74" spans="2:17" x14ac:dyDescent="0.25">
      <c r="B74" s="25">
        <v>65</v>
      </c>
      <c r="C74" s="42"/>
      <c r="D74" s="38"/>
      <c r="E74" s="39"/>
      <c r="F74" s="34"/>
      <c r="G74" s="45"/>
      <c r="H74" s="248"/>
      <c r="I74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74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74" s="46">
        <f>Tabela1[[#This Row],[Base Cálculo INSS]]*0.2</f>
        <v>0</v>
      </c>
      <c r="L74" s="231"/>
      <c r="M74" s="46">
        <f>Tabela1[[#This Row],[Base Cálculo INSS]]*Tabela1[[#This Row],[Outras Instituições (%)]]</f>
        <v>0</v>
      </c>
      <c r="N74" s="46">
        <f>Tabela1[[#This Row],[INSS]]+Tabela1[[#This Row],[INSS Patronal]]+Tabela1[[#This Row],[Outras Instituições ($)]]</f>
        <v>0</v>
      </c>
      <c r="O74" s="30">
        <f>Tabela1[[#This Row],[Base Cálculo INSS]]*0.08</f>
        <v>0</v>
      </c>
      <c r="P74" s="238">
        <f>Tabela1[[#This Row],[Base Cálculo INSS]]*0.01</f>
        <v>0</v>
      </c>
      <c r="Q74" s="31">
        <f>Tabela1[[#This Row],[Base Cálculo INSS]]+Tabela1[[#This Row],[INSS Patronal]]+Tabela1[[#This Row],[FGTS]]+Tabela1[[#This Row],[PIS]]</f>
        <v>0</v>
      </c>
    </row>
    <row r="75" spans="2:17" x14ac:dyDescent="0.25">
      <c r="B75" s="25">
        <v>66</v>
      </c>
      <c r="C75" s="42"/>
      <c r="D75" s="38"/>
      <c r="E75" s="39"/>
      <c r="F75" s="34"/>
      <c r="G75" s="45"/>
      <c r="H75" s="248"/>
      <c r="I75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75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75" s="46">
        <f>Tabela1[[#This Row],[Base Cálculo INSS]]*0.2</f>
        <v>0</v>
      </c>
      <c r="L75" s="231"/>
      <c r="M75" s="46">
        <f>Tabela1[[#This Row],[Base Cálculo INSS]]*Tabela1[[#This Row],[Outras Instituições (%)]]</f>
        <v>0</v>
      </c>
      <c r="N75" s="46">
        <f>Tabela1[[#This Row],[INSS]]+Tabela1[[#This Row],[INSS Patronal]]+Tabela1[[#This Row],[Outras Instituições ($)]]</f>
        <v>0</v>
      </c>
      <c r="O75" s="30">
        <f>Tabela1[[#This Row],[Base Cálculo INSS]]*0.08</f>
        <v>0</v>
      </c>
      <c r="P75" s="238">
        <f>Tabela1[[#This Row],[Base Cálculo INSS]]*0.01</f>
        <v>0</v>
      </c>
      <c r="Q75" s="31">
        <f>Tabela1[[#This Row],[Base Cálculo INSS]]+Tabela1[[#This Row],[INSS Patronal]]+Tabela1[[#This Row],[FGTS]]+Tabela1[[#This Row],[PIS]]</f>
        <v>0</v>
      </c>
    </row>
    <row r="76" spans="2:17" x14ac:dyDescent="0.25">
      <c r="B76" s="25">
        <v>67</v>
      </c>
      <c r="C76" s="42"/>
      <c r="D76" s="38"/>
      <c r="E76" s="39"/>
      <c r="F76" s="34"/>
      <c r="G76" s="45"/>
      <c r="H76" s="248"/>
      <c r="I76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76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76" s="46">
        <f>Tabela1[[#This Row],[Base Cálculo INSS]]*0.2</f>
        <v>0</v>
      </c>
      <c r="L76" s="231"/>
      <c r="M76" s="46">
        <f>Tabela1[[#This Row],[Base Cálculo INSS]]*Tabela1[[#This Row],[Outras Instituições (%)]]</f>
        <v>0</v>
      </c>
      <c r="N76" s="46">
        <f>Tabela1[[#This Row],[INSS]]+Tabela1[[#This Row],[INSS Patronal]]+Tabela1[[#This Row],[Outras Instituições ($)]]</f>
        <v>0</v>
      </c>
      <c r="O76" s="30">
        <f>Tabela1[[#This Row],[Base Cálculo INSS]]*0.08</f>
        <v>0</v>
      </c>
      <c r="P76" s="238">
        <f>Tabela1[[#This Row],[Base Cálculo INSS]]*0.01</f>
        <v>0</v>
      </c>
      <c r="Q76" s="31">
        <f>Tabela1[[#This Row],[Base Cálculo INSS]]+Tabela1[[#This Row],[INSS Patronal]]+Tabela1[[#This Row],[FGTS]]+Tabela1[[#This Row],[PIS]]</f>
        <v>0</v>
      </c>
    </row>
    <row r="77" spans="2:17" x14ac:dyDescent="0.25">
      <c r="B77" s="25">
        <v>68</v>
      </c>
      <c r="C77" s="42"/>
      <c r="D77" s="38"/>
      <c r="E77" s="39"/>
      <c r="F77" s="34"/>
      <c r="G77" s="45"/>
      <c r="H77" s="248"/>
      <c r="I77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77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77" s="46">
        <f>Tabela1[[#This Row],[Base Cálculo INSS]]*0.2</f>
        <v>0</v>
      </c>
      <c r="L77" s="231"/>
      <c r="M77" s="46">
        <f>Tabela1[[#This Row],[Base Cálculo INSS]]*Tabela1[[#This Row],[Outras Instituições (%)]]</f>
        <v>0</v>
      </c>
      <c r="N77" s="46">
        <f>Tabela1[[#This Row],[INSS]]+Tabela1[[#This Row],[INSS Patronal]]+Tabela1[[#This Row],[Outras Instituições ($)]]</f>
        <v>0</v>
      </c>
      <c r="O77" s="30">
        <f>Tabela1[[#This Row],[Base Cálculo INSS]]*0.08</f>
        <v>0</v>
      </c>
      <c r="P77" s="238">
        <f>Tabela1[[#This Row],[Base Cálculo INSS]]*0.01</f>
        <v>0</v>
      </c>
      <c r="Q77" s="31">
        <f>Tabela1[[#This Row],[Base Cálculo INSS]]+Tabela1[[#This Row],[INSS Patronal]]+Tabela1[[#This Row],[FGTS]]+Tabela1[[#This Row],[PIS]]</f>
        <v>0</v>
      </c>
    </row>
    <row r="78" spans="2:17" x14ac:dyDescent="0.25">
      <c r="B78" s="25">
        <v>69</v>
      </c>
      <c r="C78" s="42"/>
      <c r="D78" s="38"/>
      <c r="E78" s="39"/>
      <c r="F78" s="34"/>
      <c r="G78" s="45"/>
      <c r="H78" s="248"/>
      <c r="I78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78" s="46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78" s="46">
        <f>Tabela1[[#This Row],[Base Cálculo INSS]]*0.2</f>
        <v>0</v>
      </c>
      <c r="L78" s="231"/>
      <c r="M78" s="46">
        <f>Tabela1[[#This Row],[Base Cálculo INSS]]*Tabela1[[#This Row],[Outras Instituições (%)]]</f>
        <v>0</v>
      </c>
      <c r="N78" s="46">
        <f>Tabela1[[#This Row],[INSS]]+Tabela1[[#This Row],[INSS Patronal]]+Tabela1[[#This Row],[Outras Instituições ($)]]</f>
        <v>0</v>
      </c>
      <c r="O78" s="30">
        <f>Tabela1[[#This Row],[Base Cálculo INSS]]*0.08</f>
        <v>0</v>
      </c>
      <c r="P78" s="238">
        <f>Tabela1[[#This Row],[Base Cálculo INSS]]*0.01</f>
        <v>0</v>
      </c>
      <c r="Q78" s="31">
        <f>Tabela1[[#This Row],[Base Cálculo INSS]]+Tabela1[[#This Row],[INSS Patronal]]+Tabela1[[#This Row],[FGTS]]+Tabela1[[#This Row],[PIS]]</f>
        <v>0</v>
      </c>
    </row>
    <row r="79" spans="2:17" x14ac:dyDescent="0.25">
      <c r="B79" s="25">
        <v>70</v>
      </c>
      <c r="C79" s="37"/>
      <c r="D79" s="32"/>
      <c r="E79" s="39"/>
      <c r="F79" s="34"/>
      <c r="G79" s="45"/>
      <c r="H79" s="248"/>
      <c r="I79" s="29">
        <f>IF(AND((Tabela1[[#This Row],[Base Cálculo INSS]]-Tabela1[[#This Row],[INSS]]-(Tabela1[[#This Row],[Dependentes IRPF]]*189.89))&gt;1903.99,Tabela1[[#This Row],[Base Cálculo INSS]]&lt;2826.65),(Tabela1[[#This Row],[Base Cálculo INSS]]-Tabela1[[#This Row],[INSS]]-(Tabela1[[#This Row],[Dependentes IRPF]]*189.89))*0.075-142.8,IF(AND((Tabela1[[#This Row],[Base Cálculo INSS]]-Tabela1[[#This Row],[INSS]]-(Tabela1[[#This Row],[Dependentes IRPF]]*189.89))&gt;=2826.66,(Tabela1[[#This Row],[Base Cálculo INSS]]-Tabela1[[#This Row],[INSS]])&lt;3751.05),(Tabela1[[#This Row],[Base Cálculo INSS]]-Tabela1[[#This Row],[INSS]])*0.15-354.8,IF(AND((Tabela1[[#This Row],[Base Cálculo INSS]]-Tabela1[[#This Row],[INSS]])&gt;=3751.06,(Tabela1[[#This Row],[Base Cálculo INSS]]-Tabela1[[#This Row],[INSS]])&lt;4664.68),(Tabela1[[#This Row],[Base Cálculo INSS]]-Tabela1[[#This Row],[INSS]]-(Tabela1[[#This Row],[Dependentes IRPF]]*189.89))*0.225-636.13,IF(AND((Tabela1[[#This Row],[Base Cálculo INSS]]-Tabela1[[#This Row],[INSS]]-(Tabela1[[#This Row],[Dependentes IRPF]]*189.89))&gt;4664.68),(Tabela1[[#This Row],[Base Cálculo INSS]]-Tabela1[[#This Row],[INSS]]-(Tabela1[[#This Row],[Dependentes IRPF]]*189.89))*0.275-869.36,0))))</f>
        <v>0</v>
      </c>
      <c r="J79" s="45">
        <f>IF(AND(Tabela1[[#This Row],[Base Cálculo INSS]]&lt;1100),Tabela1[[#This Row],[Base Cálculo INSS]]*0.075,IF(AND(Tabela1[[#This Row],[Base Cálculo INSS]]&gt;=1100.01,Tabela1[[#This Row],[Base Cálculo INSS]]&lt;2203.48),Tabela1[[#This Row],[Base Cálculo INSS]]*0.09-16.5,IF(AND(Tabela1[[#This Row],[Base Cálculo INSS]]&gt;=2203.49,Tabela1[[#This Row],[Base Cálculo INSS]]&lt;3305.22),Tabela1[[#This Row],[Base Cálculo INSS]]*0.12-82.6,IF(AND(Tabela1[[#This Row],[Base Cálculo INSS]]&gt;=3305.23),Tabela1[[#This Row],[Base Cálculo INSS]]*0.14-148.71,0))))</f>
        <v>0</v>
      </c>
      <c r="K79" s="45">
        <f>Tabela1[[#This Row],[Base Cálculo INSS]]*0.2</f>
        <v>0</v>
      </c>
      <c r="L79" s="231"/>
      <c r="M79" s="46">
        <f>Tabela1[[#This Row],[Base Cálculo INSS]]*Tabela1[[#This Row],[Outras Instituições (%)]]</f>
        <v>0</v>
      </c>
      <c r="N79" s="46">
        <f>Tabela1[[#This Row],[INSS]]+Tabela1[[#This Row],[INSS Patronal]]+Tabela1[[#This Row],[Outras Instituições ($)]]</f>
        <v>0</v>
      </c>
      <c r="O79" s="30">
        <f>Tabela1[[#This Row],[Base Cálculo INSS]]*0.08</f>
        <v>0</v>
      </c>
      <c r="P79" s="238">
        <f>Tabela1[[#This Row],[Base Cálculo INSS]]*0.01</f>
        <v>0</v>
      </c>
      <c r="Q79" s="31">
        <f>Tabela1[[#This Row],[Base Cálculo INSS]]+Tabela1[[#This Row],[INSS Patronal]]+Tabela1[[#This Row],[FGTS]]+Tabela1[[#This Row],[PIS]]</f>
        <v>0</v>
      </c>
    </row>
    <row r="80" spans="2:17" ht="16.5" thickBot="1" x14ac:dyDescent="0.3">
      <c r="B80" s="333" t="s">
        <v>30</v>
      </c>
      <c r="C80" s="334"/>
      <c r="D80" s="334"/>
      <c r="E80" s="334"/>
      <c r="F80" s="334"/>
      <c r="G80" s="107">
        <f>SUM(Tabela1[Base Cálculo INSS])</f>
        <v>0</v>
      </c>
      <c r="H80" s="250"/>
      <c r="I80" s="107">
        <f>SUM(Tabela1[IRPF])</f>
        <v>0</v>
      </c>
      <c r="J80" s="107">
        <f>SUM(Tabela1[INSS])</f>
        <v>0</v>
      </c>
      <c r="K80" s="107">
        <f>SUM(Tabela1[INSS Patronal])</f>
        <v>0</v>
      </c>
      <c r="L80" s="233"/>
      <c r="M80" s="234">
        <f>SUM(Tabela1[Outras Instituições ($)])</f>
        <v>0</v>
      </c>
      <c r="N80" s="234">
        <f>SUM(Tabela1[Previdência])</f>
        <v>0</v>
      </c>
      <c r="O80" s="107">
        <f>SUM(Tabela1[FGTS])</f>
        <v>0</v>
      </c>
      <c r="P80" s="107">
        <f>SUM(Tabela1[PIS])</f>
        <v>0</v>
      </c>
      <c r="Q80" s="108">
        <f>SUM(Tabela1[TOTAL])</f>
        <v>0</v>
      </c>
    </row>
  </sheetData>
  <mergeCells count="6">
    <mergeCell ref="D3:Q3"/>
    <mergeCell ref="D4:Q4"/>
    <mergeCell ref="D5:Q5"/>
    <mergeCell ref="B8:Q8"/>
    <mergeCell ref="B80:F80"/>
    <mergeCell ref="B7:Q7"/>
  </mergeCells>
  <conditionalFormatting sqref="J15:N20 C15:E20 G15:H20 G29:H79 C29:E79 J29:N79">
    <cfRule type="expression" dxfId="85" priority="7" stopIfTrue="1">
      <formula>#REF!="Não"</formula>
    </cfRule>
    <cfRule type="expression" dxfId="84" priority="8" stopIfTrue="1">
      <formula>#REF!="Sim"</formula>
    </cfRule>
  </conditionalFormatting>
  <conditionalFormatting sqref="J26:N28 C26:E28 G26:H28">
    <cfRule type="expression" dxfId="83" priority="3" stopIfTrue="1">
      <formula>#REF!="Não"</formula>
    </cfRule>
    <cfRule type="expression" dxfId="82" priority="4" stopIfTrue="1">
      <formula>#REF!="Sim"</formula>
    </cfRule>
  </conditionalFormatting>
  <conditionalFormatting sqref="Q10:Q79">
    <cfRule type="expression" dxfId="81" priority="5" stopIfTrue="1">
      <formula>#REF!="Não"</formula>
    </cfRule>
    <cfRule type="expression" dxfId="80" priority="6" stopIfTrue="1">
      <formula>$D18="Não"</formula>
    </cfRule>
  </conditionalFormatting>
  <pageMargins left="0.511811024" right="0.511811024" top="0.78740157499999996" bottom="0.78740157499999996" header="0.31496062000000002" footer="0.31496062000000002"/>
  <pageSetup paperSize="9" scale="55" fitToHeight="0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I39"/>
  <sheetViews>
    <sheetView showGridLines="0" workbookViewId="0">
      <selection activeCell="I10" sqref="I10"/>
    </sheetView>
  </sheetViews>
  <sheetFormatPr defaultRowHeight="15" x14ac:dyDescent="0.25"/>
  <cols>
    <col min="2" max="2" width="5.5703125" customWidth="1"/>
    <col min="3" max="3" width="44.7109375" bestFit="1" customWidth="1"/>
    <col min="4" max="4" width="48" bestFit="1" customWidth="1"/>
    <col min="5" max="5" width="55.7109375" bestFit="1" customWidth="1"/>
    <col min="6" max="6" width="17.5703125" bestFit="1" customWidth="1"/>
    <col min="7" max="7" width="29.42578125" bestFit="1" customWidth="1"/>
    <col min="8" max="8" width="20.7109375" bestFit="1" customWidth="1"/>
    <col min="9" max="9" width="18.28515625" bestFit="1" customWidth="1"/>
  </cols>
  <sheetData>
    <row r="1" spans="2:9" ht="15.75" thickBot="1" x14ac:dyDescent="0.3"/>
    <row r="2" spans="2:9" ht="15.75" x14ac:dyDescent="0.25">
      <c r="B2" s="345" t="s">
        <v>4</v>
      </c>
      <c r="C2" s="346"/>
      <c r="D2" s="323" t="str">
        <f>Identificação!E9</f>
        <v>ESCREVA AQUI</v>
      </c>
      <c r="E2" s="323"/>
      <c r="F2" s="323"/>
      <c r="G2" s="323"/>
      <c r="H2" s="323"/>
      <c r="I2" s="324"/>
    </row>
    <row r="3" spans="2:9" ht="15.75" x14ac:dyDescent="0.25">
      <c r="B3" s="347" t="s">
        <v>5</v>
      </c>
      <c r="C3" s="348"/>
      <c r="D3" s="351" t="str">
        <f>Identificação!E10</f>
        <v>000/2022</v>
      </c>
      <c r="E3" s="351"/>
      <c r="F3" s="351"/>
      <c r="G3" s="351"/>
      <c r="H3" s="351"/>
      <c r="I3" s="352"/>
    </row>
    <row r="4" spans="2:9" ht="16.5" thickBot="1" x14ac:dyDescent="0.3">
      <c r="B4" s="349" t="s">
        <v>31</v>
      </c>
      <c r="C4" s="350"/>
      <c r="D4" s="353" t="str">
        <f>Identificação!E11</f>
        <v>01/01/2022 A 31/12/2022</v>
      </c>
      <c r="E4" s="354"/>
      <c r="F4" s="354"/>
      <c r="G4" s="354"/>
      <c r="H4" s="354"/>
      <c r="I4" s="355"/>
    </row>
    <row r="5" spans="2:9" ht="18.75" thickBot="1" x14ac:dyDescent="0.3">
      <c r="C5" s="356"/>
      <c r="D5" s="356"/>
      <c r="E5" s="356"/>
      <c r="F5" s="356"/>
      <c r="G5" s="356"/>
      <c r="H5" s="356"/>
      <c r="I5" s="356"/>
    </row>
    <row r="6" spans="2:9" ht="18.75" customHeight="1" thickBot="1" x14ac:dyDescent="0.3">
      <c r="B6" s="341" t="s">
        <v>42</v>
      </c>
      <c r="C6" s="342"/>
      <c r="D6" s="342"/>
      <c r="E6" s="342"/>
      <c r="F6" s="342"/>
      <c r="G6" s="342"/>
      <c r="H6" s="342"/>
      <c r="I6" s="343"/>
    </row>
    <row r="7" spans="2:9" ht="16.5" thickBot="1" x14ac:dyDescent="0.3">
      <c r="B7" s="344"/>
      <c r="C7" s="344"/>
      <c r="D7" s="344"/>
      <c r="E7" s="357" t="s">
        <v>34</v>
      </c>
      <c r="F7" s="358"/>
      <c r="G7" s="359"/>
      <c r="H7" s="344"/>
      <c r="I7" s="344"/>
    </row>
    <row r="8" spans="2:9" ht="32.25" thickBot="1" x14ac:dyDescent="0.3">
      <c r="B8" s="128" t="s">
        <v>23</v>
      </c>
      <c r="C8" s="129" t="s">
        <v>35</v>
      </c>
      <c r="D8" s="147" t="s">
        <v>36</v>
      </c>
      <c r="E8" s="146" t="s">
        <v>37</v>
      </c>
      <c r="F8" s="129" t="s">
        <v>38</v>
      </c>
      <c r="G8" s="148" t="s">
        <v>39</v>
      </c>
      <c r="H8" s="149" t="s">
        <v>40</v>
      </c>
      <c r="I8" s="131" t="s">
        <v>41</v>
      </c>
    </row>
    <row r="9" spans="2:9" ht="15.75" customHeight="1" x14ac:dyDescent="0.25">
      <c r="B9" s="110">
        <v>1</v>
      </c>
      <c r="C9" s="42"/>
      <c r="D9" s="42"/>
      <c r="E9" s="47"/>
      <c r="F9" s="111"/>
      <c r="G9" s="112"/>
      <c r="H9" s="113"/>
      <c r="I9" s="114"/>
    </row>
    <row r="10" spans="2:9" ht="15.75" customHeight="1" x14ac:dyDescent="0.25">
      <c r="B10" s="115">
        <v>2</v>
      </c>
      <c r="C10" s="42"/>
      <c r="D10" s="42"/>
      <c r="E10" s="47"/>
      <c r="F10" s="111"/>
      <c r="G10" s="112"/>
      <c r="H10" s="116"/>
      <c r="I10" s="117"/>
    </row>
    <row r="11" spans="2:9" ht="15.75" customHeight="1" x14ac:dyDescent="0.25">
      <c r="B11" s="115">
        <v>3</v>
      </c>
      <c r="C11" s="42"/>
      <c r="D11" s="42"/>
      <c r="E11" s="47"/>
      <c r="F11" s="47"/>
      <c r="G11" s="118"/>
      <c r="H11" s="116"/>
      <c r="I11" s="114"/>
    </row>
    <row r="12" spans="2:9" ht="15.75" customHeight="1" x14ac:dyDescent="0.25">
      <c r="B12" s="115">
        <v>4</v>
      </c>
      <c r="C12" s="42"/>
      <c r="D12" s="42"/>
      <c r="E12" s="47"/>
      <c r="F12" s="47"/>
      <c r="G12" s="112"/>
      <c r="H12" s="116"/>
      <c r="I12" s="114"/>
    </row>
    <row r="13" spans="2:9" x14ac:dyDescent="0.25">
      <c r="B13" s="115">
        <v>5</v>
      </c>
      <c r="C13" s="42"/>
      <c r="D13" s="42"/>
      <c r="E13" s="47"/>
      <c r="F13" s="47"/>
      <c r="G13" s="112"/>
      <c r="H13" s="116"/>
      <c r="I13" s="114"/>
    </row>
    <row r="14" spans="2:9" x14ac:dyDescent="0.25">
      <c r="B14" s="115">
        <v>6</v>
      </c>
      <c r="C14" s="37"/>
      <c r="D14" s="37"/>
      <c r="E14" s="39"/>
      <c r="F14" s="39"/>
      <c r="G14" s="119"/>
      <c r="H14" s="120"/>
      <c r="I14" s="121"/>
    </row>
    <row r="15" spans="2:9" x14ac:dyDescent="0.25">
      <c r="B15" s="115">
        <v>7</v>
      </c>
      <c r="C15" s="122"/>
      <c r="D15" s="122"/>
      <c r="E15" s="123"/>
      <c r="F15" s="124"/>
      <c r="G15" s="125"/>
      <c r="H15" s="126"/>
      <c r="I15" s="127"/>
    </row>
    <row r="16" spans="2:9" x14ac:dyDescent="0.25">
      <c r="B16" s="115">
        <v>8</v>
      </c>
      <c r="C16" s="122"/>
      <c r="D16" s="122"/>
      <c r="E16" s="123"/>
      <c r="F16" s="124"/>
      <c r="G16" s="125"/>
      <c r="H16" s="126"/>
      <c r="I16" s="127"/>
    </row>
    <row r="17" spans="2:9" x14ac:dyDescent="0.25">
      <c r="B17" s="115">
        <v>9</v>
      </c>
      <c r="C17" s="122"/>
      <c r="D17" s="122"/>
      <c r="E17" s="123"/>
      <c r="F17" s="124"/>
      <c r="G17" s="125"/>
      <c r="H17" s="126"/>
      <c r="I17" s="127"/>
    </row>
    <row r="18" spans="2:9" x14ac:dyDescent="0.25">
      <c r="B18" s="115">
        <v>10</v>
      </c>
      <c r="C18" s="122"/>
      <c r="D18" s="122"/>
      <c r="E18" s="123"/>
      <c r="F18" s="124"/>
      <c r="G18" s="125"/>
      <c r="H18" s="126"/>
      <c r="I18" s="127"/>
    </row>
    <row r="19" spans="2:9" x14ac:dyDescent="0.25">
      <c r="B19" s="115">
        <v>11</v>
      </c>
      <c r="C19" s="122"/>
      <c r="D19" s="122"/>
      <c r="E19" s="123"/>
      <c r="F19" s="124"/>
      <c r="G19" s="125"/>
      <c r="H19" s="126"/>
      <c r="I19" s="127"/>
    </row>
    <row r="20" spans="2:9" x14ac:dyDescent="0.25">
      <c r="B20" s="115">
        <v>12</v>
      </c>
      <c r="C20" s="122"/>
      <c r="D20" s="122"/>
      <c r="E20" s="123"/>
      <c r="F20" s="124"/>
      <c r="G20" s="125"/>
      <c r="H20" s="126"/>
      <c r="I20" s="127"/>
    </row>
    <row r="21" spans="2:9" x14ac:dyDescent="0.25">
      <c r="B21" s="115">
        <v>13</v>
      </c>
      <c r="C21" s="122"/>
      <c r="D21" s="122"/>
      <c r="E21" s="123"/>
      <c r="F21" s="124"/>
      <c r="G21" s="125"/>
      <c r="H21" s="126"/>
      <c r="I21" s="127"/>
    </row>
    <row r="22" spans="2:9" x14ac:dyDescent="0.25">
      <c r="B22" s="115">
        <v>14</v>
      </c>
      <c r="C22" s="122"/>
      <c r="D22" s="122"/>
      <c r="E22" s="123"/>
      <c r="F22" s="124"/>
      <c r="G22" s="125"/>
      <c r="H22" s="126"/>
      <c r="I22" s="127"/>
    </row>
    <row r="23" spans="2:9" x14ac:dyDescent="0.25">
      <c r="B23" s="115">
        <v>15</v>
      </c>
      <c r="C23" s="122"/>
      <c r="D23" s="122"/>
      <c r="E23" s="123"/>
      <c r="F23" s="124"/>
      <c r="G23" s="125"/>
      <c r="H23" s="126"/>
      <c r="I23" s="127"/>
    </row>
    <row r="24" spans="2:9" x14ac:dyDescent="0.25">
      <c r="B24" s="115">
        <v>16</v>
      </c>
      <c r="C24" s="122"/>
      <c r="D24" s="122"/>
      <c r="E24" s="123"/>
      <c r="F24" s="124"/>
      <c r="G24" s="125"/>
      <c r="H24" s="126"/>
      <c r="I24" s="127"/>
    </row>
    <row r="25" spans="2:9" x14ac:dyDescent="0.25">
      <c r="B25" s="115">
        <v>17</v>
      </c>
      <c r="C25" s="122"/>
      <c r="D25" s="122"/>
      <c r="E25" s="123"/>
      <c r="F25" s="124"/>
      <c r="G25" s="125"/>
      <c r="H25" s="126"/>
      <c r="I25" s="127"/>
    </row>
    <row r="26" spans="2:9" x14ac:dyDescent="0.25">
      <c r="B26" s="115">
        <v>18</v>
      </c>
      <c r="C26" s="122"/>
      <c r="D26" s="122"/>
      <c r="E26" s="123"/>
      <c r="F26" s="124"/>
      <c r="G26" s="125"/>
      <c r="H26" s="126"/>
      <c r="I26" s="127"/>
    </row>
    <row r="27" spans="2:9" x14ac:dyDescent="0.25">
      <c r="B27" s="115">
        <v>19</v>
      </c>
      <c r="C27" s="122"/>
      <c r="D27" s="122"/>
      <c r="E27" s="123"/>
      <c r="F27" s="124"/>
      <c r="G27" s="125"/>
      <c r="H27" s="126"/>
      <c r="I27" s="127"/>
    </row>
    <row r="28" spans="2:9" x14ac:dyDescent="0.25">
      <c r="B28" s="115">
        <v>20</v>
      </c>
      <c r="C28" s="122"/>
      <c r="D28" s="122"/>
      <c r="E28" s="123"/>
      <c r="F28" s="124"/>
      <c r="G28" s="125"/>
      <c r="H28" s="126"/>
      <c r="I28" s="127"/>
    </row>
    <row r="29" spans="2:9" x14ac:dyDescent="0.25">
      <c r="B29" s="115">
        <v>21</v>
      </c>
      <c r="C29" s="122"/>
      <c r="D29" s="122"/>
      <c r="E29" s="123"/>
      <c r="F29" s="124"/>
      <c r="G29" s="125"/>
      <c r="H29" s="126"/>
      <c r="I29" s="127"/>
    </row>
    <row r="30" spans="2:9" x14ac:dyDescent="0.25">
      <c r="B30" s="115">
        <v>22</v>
      </c>
      <c r="C30" s="122"/>
      <c r="D30" s="122"/>
      <c r="E30" s="123"/>
      <c r="F30" s="124"/>
      <c r="G30" s="125"/>
      <c r="H30" s="126"/>
      <c r="I30" s="127"/>
    </row>
    <row r="31" spans="2:9" x14ac:dyDescent="0.25">
      <c r="B31" s="115">
        <v>23</v>
      </c>
      <c r="C31" s="122"/>
      <c r="D31" s="122"/>
      <c r="E31" s="123"/>
      <c r="F31" s="124"/>
      <c r="G31" s="125"/>
      <c r="H31" s="126"/>
      <c r="I31" s="127"/>
    </row>
    <row r="32" spans="2:9" x14ac:dyDescent="0.25">
      <c r="B32" s="115">
        <v>24</v>
      </c>
      <c r="C32" s="122"/>
      <c r="D32" s="122"/>
      <c r="E32" s="123"/>
      <c r="F32" s="124"/>
      <c r="G32" s="125"/>
      <c r="H32" s="126"/>
      <c r="I32" s="127"/>
    </row>
    <row r="33" spans="2:9" x14ac:dyDescent="0.25">
      <c r="B33" s="115">
        <v>25</v>
      </c>
      <c r="C33" s="122"/>
      <c r="D33" s="122"/>
      <c r="E33" s="123"/>
      <c r="F33" s="124"/>
      <c r="G33" s="125"/>
      <c r="H33" s="126"/>
      <c r="I33" s="127"/>
    </row>
    <row r="34" spans="2:9" x14ac:dyDescent="0.25">
      <c r="B34" s="115">
        <v>26</v>
      </c>
      <c r="C34" s="122"/>
      <c r="D34" s="122"/>
      <c r="E34" s="123"/>
      <c r="F34" s="124"/>
      <c r="G34" s="125"/>
      <c r="H34" s="126"/>
      <c r="I34" s="127"/>
    </row>
    <row r="35" spans="2:9" x14ac:dyDescent="0.25">
      <c r="B35" s="115">
        <v>27</v>
      </c>
      <c r="C35" s="122"/>
      <c r="D35" s="122"/>
      <c r="E35" s="123"/>
      <c r="F35" s="124"/>
      <c r="G35" s="125"/>
      <c r="H35" s="126"/>
      <c r="I35" s="127"/>
    </row>
    <row r="36" spans="2:9" x14ac:dyDescent="0.25">
      <c r="B36" s="115">
        <v>28</v>
      </c>
      <c r="C36" s="122"/>
      <c r="D36" s="122"/>
      <c r="E36" s="123"/>
      <c r="F36" s="124"/>
      <c r="G36" s="125"/>
      <c r="H36" s="126"/>
      <c r="I36" s="127"/>
    </row>
    <row r="37" spans="2:9" x14ac:dyDescent="0.25">
      <c r="B37" s="115">
        <v>29</v>
      </c>
      <c r="C37" s="122"/>
      <c r="D37" s="122"/>
      <c r="E37" s="123"/>
      <c r="F37" s="124"/>
      <c r="G37" s="125"/>
      <c r="H37" s="126"/>
      <c r="I37" s="127"/>
    </row>
    <row r="38" spans="2:9" x14ac:dyDescent="0.25">
      <c r="B38" s="115">
        <v>30</v>
      </c>
      <c r="C38" s="122"/>
      <c r="D38" s="122"/>
      <c r="E38" s="123"/>
      <c r="F38" s="124"/>
      <c r="G38" s="125"/>
      <c r="H38" s="126"/>
      <c r="I38" s="127"/>
    </row>
    <row r="39" spans="2:9" ht="16.5" thickBot="1" x14ac:dyDescent="0.3">
      <c r="B39" s="338" t="s">
        <v>20</v>
      </c>
      <c r="C39" s="339"/>
      <c r="D39" s="339"/>
      <c r="E39" s="339"/>
      <c r="F39" s="339"/>
      <c r="G39" s="339"/>
      <c r="H39" s="340"/>
      <c r="I39" s="132">
        <f>SUM(I9:I38)</f>
        <v>0</v>
      </c>
    </row>
  </sheetData>
  <mergeCells count="12">
    <mergeCell ref="B39:H39"/>
    <mergeCell ref="D2:I2"/>
    <mergeCell ref="B6:I6"/>
    <mergeCell ref="B7:D7"/>
    <mergeCell ref="H7:I7"/>
    <mergeCell ref="B2:C2"/>
    <mergeCell ref="B3:C3"/>
    <mergeCell ref="B4:C4"/>
    <mergeCell ref="D3:I3"/>
    <mergeCell ref="D4:I4"/>
    <mergeCell ref="C5:I5"/>
    <mergeCell ref="E7:G7"/>
  </mergeCells>
  <pageMargins left="0.511811024" right="0.511811024" top="0.78740157499999996" bottom="0.78740157499999996" header="0.31496062000000002" footer="0.31496062000000002"/>
  <pageSetup paperSize="9" scale="55" fitToHeight="0" orientation="landscape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9"/>
  <sheetViews>
    <sheetView showGridLines="0" workbookViewId="0">
      <selection activeCell="C9" sqref="C9:I15"/>
    </sheetView>
  </sheetViews>
  <sheetFormatPr defaultRowHeight="15" x14ac:dyDescent="0.25"/>
  <cols>
    <col min="2" max="2" width="5" customWidth="1"/>
    <col min="3" max="3" width="37.7109375" bestFit="1" customWidth="1"/>
    <col min="4" max="4" width="28.7109375" bestFit="1" customWidth="1"/>
    <col min="5" max="5" width="32.85546875" bestFit="1" customWidth="1"/>
    <col min="6" max="6" width="13.85546875" bestFit="1" customWidth="1"/>
    <col min="7" max="7" width="17.28515625" bestFit="1" customWidth="1"/>
    <col min="8" max="8" width="20.7109375" bestFit="1" customWidth="1"/>
    <col min="9" max="9" width="17.5703125" bestFit="1" customWidth="1"/>
  </cols>
  <sheetData>
    <row r="1" spans="2:9" ht="15.75" thickBot="1" x14ac:dyDescent="0.3"/>
    <row r="2" spans="2:9" ht="15.75" x14ac:dyDescent="0.25">
      <c r="B2" s="345" t="s">
        <v>4</v>
      </c>
      <c r="C2" s="346"/>
      <c r="D2" s="323" t="str">
        <f>Identificação!E9</f>
        <v>ESCREVA AQUI</v>
      </c>
      <c r="E2" s="323"/>
      <c r="F2" s="323"/>
      <c r="G2" s="323"/>
      <c r="H2" s="323"/>
      <c r="I2" s="324"/>
    </row>
    <row r="3" spans="2:9" ht="15.75" x14ac:dyDescent="0.25">
      <c r="B3" s="347" t="s">
        <v>5</v>
      </c>
      <c r="C3" s="348"/>
      <c r="D3" s="351" t="str">
        <f>Identificação!E10</f>
        <v>000/2022</v>
      </c>
      <c r="E3" s="351"/>
      <c r="F3" s="351"/>
      <c r="G3" s="351"/>
      <c r="H3" s="351"/>
      <c r="I3" s="352"/>
    </row>
    <row r="4" spans="2:9" ht="16.5" thickBot="1" x14ac:dyDescent="0.3">
      <c r="B4" s="349" t="s">
        <v>31</v>
      </c>
      <c r="C4" s="350"/>
      <c r="D4" s="353" t="str">
        <f>Identificação!E11</f>
        <v>01/01/2022 A 31/12/2022</v>
      </c>
      <c r="E4" s="354"/>
      <c r="F4" s="354"/>
      <c r="G4" s="354"/>
      <c r="H4" s="354"/>
      <c r="I4" s="355"/>
    </row>
    <row r="5" spans="2:9" ht="15.75" thickBot="1" x14ac:dyDescent="0.3"/>
    <row r="6" spans="2:9" ht="18" customHeight="1" thickBot="1" x14ac:dyDescent="0.3">
      <c r="B6" s="363" t="s">
        <v>47</v>
      </c>
      <c r="C6" s="336"/>
      <c r="D6" s="336"/>
      <c r="E6" s="336"/>
      <c r="F6" s="336"/>
      <c r="G6" s="336"/>
      <c r="H6" s="336"/>
      <c r="I6" s="337"/>
    </row>
    <row r="7" spans="2:9" ht="16.5" thickBot="1" x14ac:dyDescent="0.3">
      <c r="B7" s="109"/>
      <c r="C7" s="109"/>
      <c r="D7" s="109"/>
      <c r="E7" s="360" t="s">
        <v>34</v>
      </c>
      <c r="F7" s="361"/>
      <c r="G7" s="362"/>
      <c r="H7" s="109"/>
      <c r="I7" s="109"/>
    </row>
    <row r="8" spans="2:9" ht="32.25" thickBot="1" x14ac:dyDescent="0.3">
      <c r="B8" s="128" t="s">
        <v>23</v>
      </c>
      <c r="C8" s="150" t="s">
        <v>43</v>
      </c>
      <c r="D8" s="129" t="s">
        <v>36</v>
      </c>
      <c r="E8" s="129" t="s">
        <v>24</v>
      </c>
      <c r="F8" s="129" t="s">
        <v>44</v>
      </c>
      <c r="G8" s="130" t="s">
        <v>45</v>
      </c>
      <c r="H8" s="129" t="s">
        <v>40</v>
      </c>
      <c r="I8" s="147" t="s">
        <v>41</v>
      </c>
    </row>
    <row r="9" spans="2:9" x14ac:dyDescent="0.25">
      <c r="B9" s="110">
        <v>1</v>
      </c>
      <c r="C9" s="134"/>
      <c r="D9" s="42"/>
      <c r="E9" s="47"/>
      <c r="F9" s="47"/>
      <c r="G9" s="112"/>
      <c r="H9" s="135"/>
      <c r="I9" s="114"/>
    </row>
    <row r="10" spans="2:9" x14ac:dyDescent="0.25">
      <c r="B10" s="115">
        <v>2</v>
      </c>
      <c r="C10" s="134"/>
      <c r="D10" s="42"/>
      <c r="E10" s="47"/>
      <c r="F10" s="47"/>
      <c r="G10" s="112"/>
      <c r="H10" s="136"/>
      <c r="I10" s="114"/>
    </row>
    <row r="11" spans="2:9" x14ac:dyDescent="0.25">
      <c r="B11" s="115">
        <v>3</v>
      </c>
      <c r="C11" s="38"/>
      <c r="D11" s="38"/>
      <c r="E11" s="38"/>
      <c r="F11" s="137"/>
      <c r="G11" s="38"/>
      <c r="H11" s="138"/>
      <c r="I11" s="139"/>
    </row>
    <row r="12" spans="2:9" x14ac:dyDescent="0.25">
      <c r="B12" s="115">
        <v>4</v>
      </c>
      <c r="C12" s="38"/>
      <c r="D12" s="38"/>
      <c r="E12" s="38"/>
      <c r="F12" s="47"/>
      <c r="G12" s="38"/>
      <c r="H12" s="43"/>
      <c r="I12" s="139"/>
    </row>
    <row r="13" spans="2:9" x14ac:dyDescent="0.25">
      <c r="B13" s="115">
        <v>5</v>
      </c>
      <c r="C13" s="38"/>
      <c r="D13" s="38"/>
      <c r="E13" s="38"/>
      <c r="F13" s="47"/>
      <c r="G13" s="38"/>
      <c r="H13" s="138"/>
      <c r="I13" s="139"/>
    </row>
    <row r="14" spans="2:9" x14ac:dyDescent="0.25">
      <c r="B14" s="115">
        <v>6</v>
      </c>
      <c r="C14" s="38"/>
      <c r="D14" s="38"/>
      <c r="E14" s="38"/>
      <c r="F14" s="47"/>
      <c r="G14" s="38"/>
      <c r="H14" s="43"/>
      <c r="I14" s="139"/>
    </row>
    <row r="15" spans="2:9" x14ac:dyDescent="0.25">
      <c r="B15" s="115">
        <v>7</v>
      </c>
      <c r="C15" s="38"/>
      <c r="D15" s="38"/>
      <c r="E15" s="38"/>
      <c r="F15" s="137"/>
      <c r="G15" s="38"/>
      <c r="H15" s="138"/>
      <c r="I15" s="139"/>
    </row>
    <row r="16" spans="2:9" x14ac:dyDescent="0.25">
      <c r="B16" s="115">
        <v>8</v>
      </c>
      <c r="C16" s="38"/>
      <c r="D16" s="38"/>
      <c r="E16" s="38"/>
      <c r="F16" s="137"/>
      <c r="G16" s="38"/>
      <c r="H16" s="43"/>
      <c r="I16" s="139"/>
    </row>
    <row r="17" spans="2:9" x14ac:dyDescent="0.25">
      <c r="B17" s="115">
        <v>9</v>
      </c>
      <c r="C17" s="38"/>
      <c r="D17" s="38"/>
      <c r="E17" s="38"/>
      <c r="F17" s="137"/>
      <c r="G17" s="38"/>
      <c r="H17" s="138"/>
      <c r="I17" s="139"/>
    </row>
    <row r="18" spans="2:9" x14ac:dyDescent="0.25">
      <c r="B18" s="115">
        <v>10</v>
      </c>
      <c r="C18" s="38"/>
      <c r="D18" s="38"/>
      <c r="E18" s="38"/>
      <c r="F18" s="137"/>
      <c r="G18" s="38"/>
      <c r="H18" s="43"/>
      <c r="I18" s="139"/>
    </row>
    <row r="19" spans="2:9" x14ac:dyDescent="0.25">
      <c r="B19" s="115">
        <v>11</v>
      </c>
      <c r="C19" s="38"/>
      <c r="D19" s="38"/>
      <c r="E19" s="38"/>
      <c r="F19" s="137"/>
      <c r="G19" s="38"/>
      <c r="H19" s="138"/>
      <c r="I19" s="139"/>
    </row>
    <row r="20" spans="2:9" x14ac:dyDescent="0.25">
      <c r="B20" s="115">
        <v>12</v>
      </c>
      <c r="C20" s="38"/>
      <c r="D20" s="38"/>
      <c r="E20" s="38"/>
      <c r="F20" s="137"/>
      <c r="G20" s="38"/>
      <c r="H20" s="43"/>
      <c r="I20" s="139"/>
    </row>
    <row r="21" spans="2:9" x14ac:dyDescent="0.25">
      <c r="B21" s="115">
        <v>13</v>
      </c>
      <c r="C21" s="38"/>
      <c r="D21" s="38"/>
      <c r="E21" s="38"/>
      <c r="F21" s="137"/>
      <c r="G21" s="38"/>
      <c r="H21" s="138"/>
      <c r="I21" s="139"/>
    </row>
    <row r="22" spans="2:9" x14ac:dyDescent="0.25">
      <c r="B22" s="115">
        <v>14</v>
      </c>
      <c r="C22" s="38"/>
      <c r="D22" s="38"/>
      <c r="E22" s="38"/>
      <c r="F22" s="137"/>
      <c r="G22" s="38"/>
      <c r="H22" s="43"/>
      <c r="I22" s="139"/>
    </row>
    <row r="23" spans="2:9" x14ac:dyDescent="0.25">
      <c r="B23" s="115">
        <v>15</v>
      </c>
      <c r="C23" s="38"/>
      <c r="D23" s="38"/>
      <c r="E23" s="38"/>
      <c r="F23" s="137"/>
      <c r="G23" s="38"/>
      <c r="H23" s="138"/>
      <c r="I23" s="139"/>
    </row>
    <row r="24" spans="2:9" x14ac:dyDescent="0.25">
      <c r="B24" s="115">
        <v>16</v>
      </c>
      <c r="C24" s="38"/>
      <c r="D24" s="38"/>
      <c r="E24" s="38"/>
      <c r="F24" s="137"/>
      <c r="G24" s="38"/>
      <c r="H24" s="43"/>
      <c r="I24" s="139"/>
    </row>
    <row r="25" spans="2:9" x14ac:dyDescent="0.25">
      <c r="B25" s="115">
        <v>17</v>
      </c>
      <c r="C25" s="38"/>
      <c r="D25" s="38"/>
      <c r="E25" s="38"/>
      <c r="F25" s="137"/>
      <c r="G25" s="38"/>
      <c r="H25" s="138"/>
      <c r="I25" s="139"/>
    </row>
    <row r="26" spans="2:9" x14ac:dyDescent="0.25">
      <c r="B26" s="115">
        <v>18</v>
      </c>
      <c r="C26" s="38"/>
      <c r="D26" s="38"/>
      <c r="E26" s="38"/>
      <c r="F26" s="137"/>
      <c r="G26" s="38"/>
      <c r="H26" s="43"/>
      <c r="I26" s="139"/>
    </row>
    <row r="27" spans="2:9" x14ac:dyDescent="0.25">
      <c r="B27" s="115">
        <v>19</v>
      </c>
      <c r="C27" s="38"/>
      <c r="D27" s="38"/>
      <c r="E27" s="38"/>
      <c r="F27" s="137"/>
      <c r="G27" s="38"/>
      <c r="H27" s="138"/>
      <c r="I27" s="139"/>
    </row>
    <row r="28" spans="2:9" x14ac:dyDescent="0.25">
      <c r="B28" s="115">
        <v>20</v>
      </c>
      <c r="C28" s="38"/>
      <c r="D28" s="38"/>
      <c r="E28" s="38"/>
      <c r="F28" s="137"/>
      <c r="G28" s="38"/>
      <c r="H28" s="43"/>
      <c r="I28" s="139"/>
    </row>
    <row r="29" spans="2:9" x14ac:dyDescent="0.25">
      <c r="B29" s="115">
        <v>21</v>
      </c>
      <c r="C29" s="38"/>
      <c r="D29" s="38"/>
      <c r="E29" s="38"/>
      <c r="F29" s="137"/>
      <c r="G29" s="38"/>
      <c r="H29" s="138"/>
      <c r="I29" s="139"/>
    </row>
    <row r="30" spans="2:9" x14ac:dyDescent="0.25">
      <c r="B30" s="115">
        <v>22</v>
      </c>
      <c r="C30" s="38"/>
      <c r="D30" s="38"/>
      <c r="E30" s="38"/>
      <c r="F30" s="137"/>
      <c r="G30" s="38"/>
      <c r="H30" s="43"/>
      <c r="I30" s="139"/>
    </row>
    <row r="31" spans="2:9" x14ac:dyDescent="0.25">
      <c r="B31" s="115">
        <v>23</v>
      </c>
      <c r="C31" s="38"/>
      <c r="D31" s="38"/>
      <c r="E31" s="38"/>
      <c r="F31" s="137"/>
      <c r="G31" s="38"/>
      <c r="H31" s="138"/>
      <c r="I31" s="139"/>
    </row>
    <row r="32" spans="2:9" x14ac:dyDescent="0.25">
      <c r="B32" s="115">
        <v>24</v>
      </c>
      <c r="C32" s="38"/>
      <c r="D32" s="38"/>
      <c r="E32" s="38"/>
      <c r="F32" s="137"/>
      <c r="G32" s="38"/>
      <c r="H32" s="43"/>
      <c r="I32" s="139"/>
    </row>
    <row r="33" spans="2:9" x14ac:dyDescent="0.25">
      <c r="B33" s="115">
        <v>25</v>
      </c>
      <c r="C33" s="38"/>
      <c r="D33" s="38"/>
      <c r="E33" s="38"/>
      <c r="F33" s="137"/>
      <c r="G33" s="38"/>
      <c r="H33" s="138"/>
      <c r="I33" s="139"/>
    </row>
    <row r="34" spans="2:9" x14ac:dyDescent="0.25">
      <c r="B34" s="115">
        <v>26</v>
      </c>
      <c r="C34" s="38"/>
      <c r="D34" s="38"/>
      <c r="E34" s="38"/>
      <c r="F34" s="137"/>
      <c r="G34" s="38"/>
      <c r="H34" s="43"/>
      <c r="I34" s="139"/>
    </row>
    <row r="35" spans="2:9" x14ac:dyDescent="0.25">
      <c r="B35" s="115">
        <v>27</v>
      </c>
      <c r="C35" s="38"/>
      <c r="D35" s="38"/>
      <c r="E35" s="38"/>
      <c r="F35" s="137"/>
      <c r="G35" s="38"/>
      <c r="H35" s="138"/>
      <c r="I35" s="139"/>
    </row>
    <row r="36" spans="2:9" x14ac:dyDescent="0.25">
      <c r="B36" s="115">
        <v>28</v>
      </c>
      <c r="C36" s="38"/>
      <c r="D36" s="38"/>
      <c r="E36" s="38"/>
      <c r="F36" s="137"/>
      <c r="G36" s="38"/>
      <c r="H36" s="43"/>
      <c r="I36" s="139"/>
    </row>
    <row r="37" spans="2:9" x14ac:dyDescent="0.25">
      <c r="B37" s="115">
        <v>29</v>
      </c>
      <c r="C37" s="38"/>
      <c r="D37" s="38"/>
      <c r="E37" s="38"/>
      <c r="F37" s="137"/>
      <c r="G37" s="38"/>
      <c r="H37" s="138"/>
      <c r="I37" s="139"/>
    </row>
    <row r="38" spans="2:9" x14ac:dyDescent="0.25">
      <c r="B38" s="140">
        <v>30</v>
      </c>
      <c r="C38" s="141"/>
      <c r="D38" s="141"/>
      <c r="E38" s="141"/>
      <c r="F38" s="142"/>
      <c r="G38" s="141"/>
      <c r="H38" s="143"/>
      <c r="I38" s="144"/>
    </row>
    <row r="39" spans="2:9" ht="16.5" thickBot="1" x14ac:dyDescent="0.3">
      <c r="B39" s="338" t="s">
        <v>46</v>
      </c>
      <c r="C39" s="339"/>
      <c r="D39" s="339"/>
      <c r="E39" s="339"/>
      <c r="F39" s="339"/>
      <c r="G39" s="339"/>
      <c r="H39" s="340"/>
      <c r="I39" s="132">
        <f>SUM(I9:I38)</f>
        <v>0</v>
      </c>
    </row>
  </sheetData>
  <mergeCells count="9">
    <mergeCell ref="E7:G7"/>
    <mergeCell ref="B39:H39"/>
    <mergeCell ref="B6:I6"/>
    <mergeCell ref="B2:C2"/>
    <mergeCell ref="D2:I2"/>
    <mergeCell ref="B3:C3"/>
    <mergeCell ref="D3:I3"/>
    <mergeCell ref="B4:C4"/>
    <mergeCell ref="D4:I4"/>
  </mergeCells>
  <pageMargins left="0.511811024" right="0.511811024" top="0.78740157499999996" bottom="0.78740157499999996" header="0.31496062000000002" footer="0.31496062000000002"/>
  <pageSetup paperSize="9" scale="74" fitToHeight="0" orientation="landscape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9"/>
  <sheetViews>
    <sheetView showGridLines="0" tabSelected="1" workbookViewId="0">
      <selection activeCell="C9" sqref="C9:I14"/>
    </sheetView>
  </sheetViews>
  <sheetFormatPr defaultRowHeight="15" x14ac:dyDescent="0.25"/>
  <cols>
    <col min="2" max="2" width="5.7109375" customWidth="1"/>
    <col min="3" max="3" width="58" customWidth="1"/>
    <col min="4" max="4" width="42.28515625" customWidth="1"/>
    <col min="5" max="5" width="41.42578125" bestFit="1" customWidth="1"/>
    <col min="6" max="6" width="17.5703125" bestFit="1" customWidth="1"/>
    <col min="7" max="7" width="21" bestFit="1" customWidth="1"/>
    <col min="8" max="8" width="16.5703125" customWidth="1"/>
    <col min="9" max="9" width="16.28515625" bestFit="1" customWidth="1"/>
  </cols>
  <sheetData>
    <row r="1" spans="2:9" ht="15.75" thickBot="1" x14ac:dyDescent="0.3"/>
    <row r="2" spans="2:9" ht="15.75" x14ac:dyDescent="0.25">
      <c r="B2" s="345" t="s">
        <v>4</v>
      </c>
      <c r="C2" s="346"/>
      <c r="D2" s="323" t="str">
        <f>Identificação!E9</f>
        <v>ESCREVA AQUI</v>
      </c>
      <c r="E2" s="323"/>
      <c r="F2" s="323"/>
      <c r="G2" s="323"/>
      <c r="H2" s="323"/>
      <c r="I2" s="324"/>
    </row>
    <row r="3" spans="2:9" ht="15.75" x14ac:dyDescent="0.25">
      <c r="B3" s="347" t="s">
        <v>5</v>
      </c>
      <c r="C3" s="348"/>
      <c r="D3" s="351" t="str">
        <f>Identificação!E10</f>
        <v>000/2022</v>
      </c>
      <c r="E3" s="351"/>
      <c r="F3" s="351"/>
      <c r="G3" s="351"/>
      <c r="H3" s="351"/>
      <c r="I3" s="352"/>
    </row>
    <row r="4" spans="2:9" ht="16.5" thickBot="1" x14ac:dyDescent="0.3">
      <c r="B4" s="349" t="s">
        <v>31</v>
      </c>
      <c r="C4" s="350"/>
      <c r="D4" s="353" t="str">
        <f>Identificação!E11</f>
        <v>01/01/2022 A 31/12/2022</v>
      </c>
      <c r="E4" s="354"/>
      <c r="F4" s="354"/>
      <c r="G4" s="354"/>
      <c r="H4" s="354"/>
      <c r="I4" s="355"/>
    </row>
    <row r="5" spans="2:9" ht="15.75" thickBot="1" x14ac:dyDescent="0.3"/>
    <row r="6" spans="2:9" ht="18.75" customHeight="1" thickBot="1" x14ac:dyDescent="0.3">
      <c r="B6" s="366" t="s">
        <v>49</v>
      </c>
      <c r="C6" s="367"/>
      <c r="D6" s="367"/>
      <c r="E6" s="367"/>
      <c r="F6" s="367"/>
      <c r="G6" s="367"/>
      <c r="H6" s="367"/>
      <c r="I6" s="368"/>
    </row>
    <row r="7" spans="2:9" ht="16.5" thickBot="1" x14ac:dyDescent="0.3">
      <c r="B7" s="109"/>
      <c r="C7" s="109"/>
      <c r="D7" s="151"/>
      <c r="E7" s="364" t="s">
        <v>34</v>
      </c>
      <c r="F7" s="365"/>
      <c r="G7" s="364" t="s">
        <v>48</v>
      </c>
      <c r="H7" s="365"/>
      <c r="I7" s="109"/>
    </row>
    <row r="8" spans="2:9" ht="32.25" thickBot="1" x14ac:dyDescent="0.3">
      <c r="B8" s="128" t="s">
        <v>23</v>
      </c>
      <c r="C8" s="150" t="s">
        <v>43</v>
      </c>
      <c r="D8" s="129" t="s">
        <v>36</v>
      </c>
      <c r="E8" s="129" t="s">
        <v>37</v>
      </c>
      <c r="F8" s="129" t="s">
        <v>38</v>
      </c>
      <c r="G8" s="166" t="s">
        <v>39</v>
      </c>
      <c r="H8" s="129" t="s">
        <v>40</v>
      </c>
      <c r="I8" s="167" t="s">
        <v>41</v>
      </c>
    </row>
    <row r="9" spans="2:9" x14ac:dyDescent="0.25">
      <c r="B9" s="110">
        <v>1</v>
      </c>
      <c r="C9" s="42"/>
      <c r="D9" s="42"/>
      <c r="E9" s="47"/>
      <c r="F9" s="111"/>
      <c r="G9" s="118"/>
      <c r="H9" s="116"/>
      <c r="I9" s="117"/>
    </row>
    <row r="10" spans="2:9" x14ac:dyDescent="0.25">
      <c r="B10" s="115">
        <v>2</v>
      </c>
      <c r="C10" s="38"/>
      <c r="D10" s="42"/>
      <c r="E10" s="47"/>
      <c r="F10" s="124"/>
      <c r="G10" s="118"/>
      <c r="H10" s="116"/>
      <c r="I10" s="114"/>
    </row>
    <row r="11" spans="2:9" x14ac:dyDescent="0.25">
      <c r="B11" s="115">
        <v>3</v>
      </c>
      <c r="C11" s="38"/>
      <c r="D11" s="42"/>
      <c r="E11" s="47"/>
      <c r="F11" s="124"/>
      <c r="G11" s="118"/>
      <c r="H11" s="116"/>
      <c r="I11" s="114"/>
    </row>
    <row r="12" spans="2:9" x14ac:dyDescent="0.25">
      <c r="B12" s="115">
        <v>4</v>
      </c>
      <c r="C12" s="38"/>
      <c r="D12" s="42"/>
      <c r="E12" s="47"/>
      <c r="F12" s="124"/>
      <c r="G12" s="118"/>
      <c r="H12" s="116"/>
      <c r="I12" s="114"/>
    </row>
    <row r="13" spans="2:9" x14ac:dyDescent="0.25">
      <c r="B13" s="115">
        <v>5</v>
      </c>
      <c r="C13" s="38"/>
      <c r="D13" s="42"/>
      <c r="E13" s="47"/>
      <c r="F13" s="124"/>
      <c r="G13" s="118"/>
      <c r="H13" s="116"/>
      <c r="I13" s="114"/>
    </row>
    <row r="14" spans="2:9" x14ac:dyDescent="0.25">
      <c r="B14" s="115">
        <v>6</v>
      </c>
      <c r="C14" s="38"/>
      <c r="D14" s="152"/>
      <c r="E14" s="47"/>
      <c r="F14" s="124"/>
      <c r="G14" s="153"/>
      <c r="H14" s="154"/>
      <c r="I14" s="155"/>
    </row>
    <row r="15" spans="2:9" x14ac:dyDescent="0.25">
      <c r="B15" s="115">
        <v>7</v>
      </c>
      <c r="C15" s="38"/>
      <c r="D15" s="152"/>
      <c r="E15" s="47"/>
      <c r="F15" s="124"/>
      <c r="G15" s="156"/>
      <c r="H15" s="120"/>
      <c r="I15" s="157"/>
    </row>
    <row r="16" spans="2:9" x14ac:dyDescent="0.25">
      <c r="B16" s="115">
        <v>8</v>
      </c>
      <c r="C16" s="38"/>
      <c r="D16" s="44"/>
      <c r="E16" s="39"/>
      <c r="F16" s="124"/>
      <c r="G16" s="44"/>
      <c r="H16" s="120"/>
      <c r="I16" s="158"/>
    </row>
    <row r="17" spans="2:9" x14ac:dyDescent="0.25">
      <c r="B17" s="115">
        <v>9</v>
      </c>
      <c r="C17" s="122"/>
      <c r="D17" s="122"/>
      <c r="E17" s="123"/>
      <c r="F17" s="124"/>
      <c r="G17" s="125"/>
      <c r="H17" s="159"/>
      <c r="I17" s="127"/>
    </row>
    <row r="18" spans="2:9" x14ac:dyDescent="0.25">
      <c r="B18" s="115">
        <v>10</v>
      </c>
      <c r="C18" s="122"/>
      <c r="D18" s="122"/>
      <c r="E18" s="123"/>
      <c r="F18" s="124"/>
      <c r="G18" s="125"/>
      <c r="H18" s="126"/>
      <c r="I18" s="127"/>
    </row>
    <row r="19" spans="2:9" x14ac:dyDescent="0.25">
      <c r="B19" s="115">
        <v>11</v>
      </c>
      <c r="C19" s="122"/>
      <c r="D19" s="122"/>
      <c r="E19" s="123"/>
      <c r="F19" s="124"/>
      <c r="G19" s="125"/>
      <c r="H19" s="159"/>
      <c r="I19" s="127"/>
    </row>
    <row r="20" spans="2:9" x14ac:dyDescent="0.25">
      <c r="B20" s="115">
        <v>12</v>
      </c>
      <c r="C20" s="122"/>
      <c r="D20" s="122"/>
      <c r="E20" s="123"/>
      <c r="F20" s="124"/>
      <c r="G20" s="125"/>
      <c r="H20" s="126"/>
      <c r="I20" s="127"/>
    </row>
    <row r="21" spans="2:9" x14ac:dyDescent="0.25">
      <c r="B21" s="115">
        <v>13</v>
      </c>
      <c r="C21" s="122"/>
      <c r="D21" s="122"/>
      <c r="E21" s="123"/>
      <c r="F21" s="124"/>
      <c r="G21" s="125"/>
      <c r="H21" s="159"/>
      <c r="I21" s="127"/>
    </row>
    <row r="22" spans="2:9" x14ac:dyDescent="0.25">
      <c r="B22" s="115">
        <v>14</v>
      </c>
      <c r="C22" s="122"/>
      <c r="D22" s="122"/>
      <c r="E22" s="123"/>
      <c r="F22" s="124"/>
      <c r="G22" s="125"/>
      <c r="H22" s="126"/>
      <c r="I22" s="127"/>
    </row>
    <row r="23" spans="2:9" x14ac:dyDescent="0.25">
      <c r="B23" s="115">
        <v>15</v>
      </c>
      <c r="C23" s="122"/>
      <c r="D23" s="122"/>
      <c r="E23" s="123"/>
      <c r="F23" s="124"/>
      <c r="G23" s="125"/>
      <c r="H23" s="159"/>
      <c r="I23" s="127"/>
    </row>
    <row r="24" spans="2:9" x14ac:dyDescent="0.25">
      <c r="B24" s="115">
        <v>16</v>
      </c>
      <c r="C24" s="122"/>
      <c r="D24" s="122"/>
      <c r="E24" s="123"/>
      <c r="F24" s="124"/>
      <c r="G24" s="125"/>
      <c r="H24" s="126"/>
      <c r="I24" s="127"/>
    </row>
    <row r="25" spans="2:9" x14ac:dyDescent="0.25">
      <c r="B25" s="115">
        <v>17</v>
      </c>
      <c r="C25" s="122"/>
      <c r="D25" s="122"/>
      <c r="E25" s="123"/>
      <c r="F25" s="124"/>
      <c r="G25" s="125"/>
      <c r="H25" s="159"/>
      <c r="I25" s="127"/>
    </row>
    <row r="26" spans="2:9" x14ac:dyDescent="0.25">
      <c r="B26" s="115">
        <v>18</v>
      </c>
      <c r="C26" s="122"/>
      <c r="D26" s="122"/>
      <c r="E26" s="123"/>
      <c r="F26" s="124"/>
      <c r="G26" s="125"/>
      <c r="H26" s="126"/>
      <c r="I26" s="127"/>
    </row>
    <row r="27" spans="2:9" x14ac:dyDescent="0.25">
      <c r="B27" s="115">
        <v>19</v>
      </c>
      <c r="C27" s="122"/>
      <c r="D27" s="122"/>
      <c r="E27" s="123"/>
      <c r="F27" s="124"/>
      <c r="G27" s="125"/>
      <c r="H27" s="159"/>
      <c r="I27" s="127"/>
    </row>
    <row r="28" spans="2:9" x14ac:dyDescent="0.25">
      <c r="B28" s="115">
        <v>20</v>
      </c>
      <c r="C28" s="122"/>
      <c r="D28" s="122"/>
      <c r="E28" s="123"/>
      <c r="F28" s="124"/>
      <c r="G28" s="125"/>
      <c r="H28" s="126"/>
      <c r="I28" s="127"/>
    </row>
    <row r="29" spans="2:9" x14ac:dyDescent="0.25">
      <c r="B29" s="115">
        <v>21</v>
      </c>
      <c r="C29" s="122"/>
      <c r="D29" s="122"/>
      <c r="E29" s="123"/>
      <c r="F29" s="124"/>
      <c r="G29" s="125"/>
      <c r="H29" s="159"/>
      <c r="I29" s="127"/>
    </row>
    <row r="30" spans="2:9" x14ac:dyDescent="0.25">
      <c r="B30" s="115">
        <v>22</v>
      </c>
      <c r="C30" s="122"/>
      <c r="D30" s="122"/>
      <c r="E30" s="123"/>
      <c r="F30" s="124"/>
      <c r="G30" s="125"/>
      <c r="H30" s="126"/>
      <c r="I30" s="127"/>
    </row>
    <row r="31" spans="2:9" x14ac:dyDescent="0.25">
      <c r="B31" s="115">
        <v>23</v>
      </c>
      <c r="C31" s="122"/>
      <c r="D31" s="122"/>
      <c r="E31" s="123"/>
      <c r="F31" s="124"/>
      <c r="G31" s="125"/>
      <c r="H31" s="159"/>
      <c r="I31" s="127"/>
    </row>
    <row r="32" spans="2:9" x14ac:dyDescent="0.25">
      <c r="B32" s="115">
        <v>24</v>
      </c>
      <c r="C32" s="122"/>
      <c r="D32" s="122"/>
      <c r="E32" s="123"/>
      <c r="F32" s="124"/>
      <c r="G32" s="125"/>
      <c r="H32" s="126"/>
      <c r="I32" s="127"/>
    </row>
    <row r="33" spans="2:9" x14ac:dyDescent="0.25">
      <c r="B33" s="115">
        <v>25</v>
      </c>
      <c r="C33" s="122"/>
      <c r="D33" s="122"/>
      <c r="E33" s="123"/>
      <c r="F33" s="124"/>
      <c r="G33" s="125"/>
      <c r="H33" s="159"/>
      <c r="I33" s="127"/>
    </row>
    <row r="34" spans="2:9" x14ac:dyDescent="0.25">
      <c r="B34" s="115">
        <v>26</v>
      </c>
      <c r="C34" s="122"/>
      <c r="D34" s="122"/>
      <c r="E34" s="123"/>
      <c r="F34" s="124"/>
      <c r="G34" s="125"/>
      <c r="H34" s="126"/>
      <c r="I34" s="127"/>
    </row>
    <row r="35" spans="2:9" x14ac:dyDescent="0.25">
      <c r="B35" s="115">
        <v>27</v>
      </c>
      <c r="C35" s="122"/>
      <c r="D35" s="122"/>
      <c r="E35" s="123"/>
      <c r="F35" s="124"/>
      <c r="G35" s="125"/>
      <c r="H35" s="159"/>
      <c r="I35" s="127"/>
    </row>
    <row r="36" spans="2:9" x14ac:dyDescent="0.25">
      <c r="B36" s="115">
        <v>28</v>
      </c>
      <c r="C36" s="122"/>
      <c r="D36" s="122"/>
      <c r="E36" s="123"/>
      <c r="F36" s="124"/>
      <c r="G36" s="125"/>
      <c r="H36" s="126"/>
      <c r="I36" s="127"/>
    </row>
    <row r="37" spans="2:9" x14ac:dyDescent="0.25">
      <c r="B37" s="115">
        <v>29</v>
      </c>
      <c r="C37" s="122"/>
      <c r="D37" s="122"/>
      <c r="E37" s="123"/>
      <c r="F37" s="124"/>
      <c r="G37" s="125"/>
      <c r="H37" s="159"/>
      <c r="I37" s="127"/>
    </row>
    <row r="38" spans="2:9" x14ac:dyDescent="0.25">
      <c r="B38" s="140">
        <v>30</v>
      </c>
      <c r="C38" s="160"/>
      <c r="D38" s="160"/>
      <c r="E38" s="161"/>
      <c r="F38" s="162"/>
      <c r="G38" s="163"/>
      <c r="H38" s="164"/>
      <c r="I38" s="165"/>
    </row>
    <row r="39" spans="2:9" ht="16.5" thickBot="1" x14ac:dyDescent="0.3">
      <c r="B39" s="338" t="s">
        <v>46</v>
      </c>
      <c r="C39" s="339"/>
      <c r="D39" s="339"/>
      <c r="E39" s="339"/>
      <c r="F39" s="339"/>
      <c r="G39" s="339"/>
      <c r="H39" s="340"/>
      <c r="I39" s="132">
        <f>SUM(I9:I38)</f>
        <v>0</v>
      </c>
    </row>
  </sheetData>
  <mergeCells count="10">
    <mergeCell ref="E7:F7"/>
    <mergeCell ref="G7:H7"/>
    <mergeCell ref="B39:H39"/>
    <mergeCell ref="B6:I6"/>
    <mergeCell ref="B2:C2"/>
    <mergeCell ref="B3:C3"/>
    <mergeCell ref="B4:C4"/>
    <mergeCell ref="D2:I2"/>
    <mergeCell ref="D3:I3"/>
    <mergeCell ref="D4:I4"/>
  </mergeCells>
  <pageMargins left="0.511811024" right="0.511811024" top="0.78740157499999996" bottom="0.78740157499999996" header="0.31496062000000002" footer="0.31496062000000002"/>
  <pageSetup paperSize="9" scale="60" fitToHeight="0"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7"/>
  <sheetViews>
    <sheetView showGridLines="0" workbookViewId="0">
      <selection activeCell="B7" sqref="B7"/>
    </sheetView>
  </sheetViews>
  <sheetFormatPr defaultRowHeight="15" x14ac:dyDescent="0.25"/>
  <cols>
    <col min="2" max="2" width="4.7109375" customWidth="1"/>
    <col min="3" max="3" width="40.140625" customWidth="1"/>
    <col min="4" max="4" width="37.42578125" style="251" customWidth="1"/>
    <col min="5" max="5" width="48.28515625" bestFit="1" customWidth="1"/>
    <col min="6" max="6" width="17.5703125" bestFit="1" customWidth="1"/>
    <col min="7" max="7" width="11.42578125" bestFit="1" customWidth="1"/>
    <col min="8" max="8" width="10.140625" bestFit="1" customWidth="1"/>
    <col min="9" max="9" width="18.140625" customWidth="1"/>
    <col min="10" max="10" width="17.5703125" bestFit="1" customWidth="1"/>
  </cols>
  <sheetData>
    <row r="1" spans="2:10" ht="15.75" thickBot="1" x14ac:dyDescent="0.3"/>
    <row r="2" spans="2:10" ht="15.75" x14ac:dyDescent="0.25">
      <c r="B2" s="345" t="s">
        <v>4</v>
      </c>
      <c r="C2" s="346"/>
      <c r="D2" s="323" t="str">
        <f>Identificação!E9</f>
        <v>ESCREVA AQUI</v>
      </c>
      <c r="E2" s="323"/>
      <c r="F2" s="323"/>
      <c r="G2" s="323"/>
      <c r="H2" s="323"/>
      <c r="I2" s="323"/>
      <c r="J2" s="324"/>
    </row>
    <row r="3" spans="2:10" ht="15.75" x14ac:dyDescent="0.25">
      <c r="B3" s="347" t="s">
        <v>5</v>
      </c>
      <c r="C3" s="348"/>
      <c r="D3" s="351" t="str">
        <f>Identificação!E10</f>
        <v>000/2022</v>
      </c>
      <c r="E3" s="351"/>
      <c r="F3" s="351"/>
      <c r="G3" s="351"/>
      <c r="H3" s="351"/>
      <c r="I3" s="351"/>
      <c r="J3" s="352"/>
    </row>
    <row r="4" spans="2:10" ht="16.5" thickBot="1" x14ac:dyDescent="0.3">
      <c r="B4" s="349" t="s">
        <v>31</v>
      </c>
      <c r="C4" s="350"/>
      <c r="D4" s="353" t="str">
        <f>Identificação!E11</f>
        <v>01/01/2022 A 31/12/2022</v>
      </c>
      <c r="E4" s="354"/>
      <c r="F4" s="354"/>
      <c r="G4" s="354"/>
      <c r="H4" s="354"/>
      <c r="I4" s="354"/>
      <c r="J4" s="355"/>
    </row>
    <row r="5" spans="2:10" ht="15.75" thickBot="1" x14ac:dyDescent="0.3"/>
    <row r="6" spans="2:10" ht="18.75" thickBot="1" x14ac:dyDescent="0.3">
      <c r="B6" s="375" t="s">
        <v>79</v>
      </c>
      <c r="C6" s="376"/>
      <c r="D6" s="376"/>
      <c r="E6" s="376"/>
      <c r="F6" s="376"/>
      <c r="G6" s="376"/>
      <c r="H6" s="376"/>
      <c r="I6" s="376"/>
      <c r="J6" s="377"/>
    </row>
    <row r="7" spans="2:10" ht="16.5" thickBot="1" x14ac:dyDescent="0.3">
      <c r="B7" s="168"/>
      <c r="C7" s="168"/>
      <c r="D7" s="252"/>
      <c r="E7" s="369" t="s">
        <v>34</v>
      </c>
      <c r="F7" s="370"/>
      <c r="G7" s="370" t="s">
        <v>55</v>
      </c>
      <c r="H7" s="371"/>
      <c r="I7" s="168"/>
      <c r="J7" s="168"/>
    </row>
    <row r="8" spans="2:10" ht="34.5" thickBot="1" x14ac:dyDescent="0.3">
      <c r="B8" s="172" t="s">
        <v>23</v>
      </c>
      <c r="C8" s="129" t="s">
        <v>51</v>
      </c>
      <c r="D8" s="236" t="s">
        <v>78</v>
      </c>
      <c r="E8" s="171" t="s">
        <v>37</v>
      </c>
      <c r="F8" s="145" t="s">
        <v>38</v>
      </c>
      <c r="G8" s="169" t="s">
        <v>52</v>
      </c>
      <c r="H8" s="173" t="s">
        <v>53</v>
      </c>
      <c r="I8" s="149" t="s">
        <v>54</v>
      </c>
      <c r="J8" s="147" t="s">
        <v>41</v>
      </c>
    </row>
    <row r="9" spans="2:10" x14ac:dyDescent="0.25">
      <c r="B9" s="110">
        <v>1</v>
      </c>
      <c r="C9" s="267"/>
      <c r="D9" s="253"/>
      <c r="E9" s="267"/>
      <c r="F9" s="258"/>
      <c r="G9" s="257"/>
      <c r="H9" s="257"/>
      <c r="I9" s="259"/>
      <c r="J9" s="260"/>
    </row>
    <row r="10" spans="2:10" x14ac:dyDescent="0.25">
      <c r="B10" s="115">
        <v>2</v>
      </c>
      <c r="C10" s="268"/>
      <c r="D10" s="254"/>
      <c r="E10" s="268"/>
      <c r="F10" s="261"/>
      <c r="G10" s="255"/>
      <c r="H10" s="270"/>
      <c r="I10" s="262"/>
      <c r="J10" s="263"/>
    </row>
    <row r="11" spans="2:10" x14ac:dyDescent="0.25">
      <c r="B11" s="115">
        <v>3</v>
      </c>
      <c r="C11" s="267"/>
      <c r="D11" s="253"/>
      <c r="E11" s="267"/>
      <c r="F11" s="258"/>
      <c r="G11" s="257"/>
      <c r="H11" s="257"/>
      <c r="I11" s="259"/>
      <c r="J11" s="260"/>
    </row>
    <row r="12" spans="2:10" x14ac:dyDescent="0.25">
      <c r="B12" s="115">
        <v>4</v>
      </c>
      <c r="C12" s="268"/>
      <c r="D12" s="254"/>
      <c r="E12" s="268"/>
      <c r="F12" s="261"/>
      <c r="G12" s="255"/>
      <c r="H12" s="270"/>
      <c r="I12" s="262"/>
      <c r="J12" s="263"/>
    </row>
    <row r="13" spans="2:10" x14ac:dyDescent="0.25">
      <c r="B13" s="115">
        <v>5</v>
      </c>
      <c r="C13" s="268"/>
      <c r="D13" s="254"/>
      <c r="E13" s="268"/>
      <c r="F13" s="261"/>
      <c r="G13" s="255"/>
      <c r="H13" s="255"/>
      <c r="I13" s="262"/>
      <c r="J13" s="263"/>
    </row>
    <row r="14" spans="2:10" x14ac:dyDescent="0.25">
      <c r="B14" s="115">
        <v>6</v>
      </c>
      <c r="C14" s="268"/>
      <c r="D14" s="254"/>
      <c r="E14" s="268"/>
      <c r="F14" s="261"/>
      <c r="G14" s="255"/>
      <c r="H14" s="255"/>
      <c r="I14" s="262"/>
      <c r="J14" s="263"/>
    </row>
    <row r="15" spans="2:10" x14ac:dyDescent="0.25">
      <c r="B15" s="115">
        <v>7</v>
      </c>
      <c r="C15" s="268"/>
      <c r="D15" s="254"/>
      <c r="E15" s="268"/>
      <c r="F15" s="261"/>
      <c r="G15" s="255"/>
      <c r="H15" s="255"/>
      <c r="I15" s="262"/>
      <c r="J15" s="263"/>
    </row>
    <row r="16" spans="2:10" x14ac:dyDescent="0.25">
      <c r="B16" s="115">
        <v>8</v>
      </c>
      <c r="C16" s="268"/>
      <c r="D16" s="255"/>
      <c r="E16" s="268"/>
      <c r="F16" s="261"/>
      <c r="G16" s="255"/>
      <c r="H16" s="255"/>
      <c r="I16" s="262"/>
      <c r="J16" s="263"/>
    </row>
    <row r="17" spans="2:10" x14ac:dyDescent="0.25">
      <c r="B17" s="115">
        <v>9</v>
      </c>
      <c r="C17" s="268"/>
      <c r="D17" s="255"/>
      <c r="E17" s="268"/>
      <c r="F17" s="261"/>
      <c r="G17" s="255"/>
      <c r="H17" s="255"/>
      <c r="I17" s="262"/>
      <c r="J17" s="263"/>
    </row>
    <row r="18" spans="2:10" x14ac:dyDescent="0.25">
      <c r="B18" s="115">
        <v>10</v>
      </c>
      <c r="C18" s="268"/>
      <c r="D18" s="255"/>
      <c r="E18" s="268"/>
      <c r="F18" s="261"/>
      <c r="G18" s="255"/>
      <c r="H18" s="255"/>
      <c r="I18" s="262"/>
      <c r="J18" s="263"/>
    </row>
    <row r="19" spans="2:10" x14ac:dyDescent="0.25">
      <c r="B19" s="115">
        <v>11</v>
      </c>
      <c r="C19" s="268"/>
      <c r="D19" s="255"/>
      <c r="E19" s="268"/>
      <c r="F19" s="261"/>
      <c r="G19" s="255"/>
      <c r="H19" s="255"/>
      <c r="I19" s="262"/>
      <c r="J19" s="263"/>
    </row>
    <row r="20" spans="2:10" x14ac:dyDescent="0.25">
      <c r="B20" s="115">
        <v>12</v>
      </c>
      <c r="C20" s="268"/>
      <c r="D20" s="255"/>
      <c r="E20" s="268"/>
      <c r="F20" s="261"/>
      <c r="G20" s="255"/>
      <c r="H20" s="255"/>
      <c r="I20" s="262"/>
      <c r="J20" s="263"/>
    </row>
    <row r="21" spans="2:10" x14ac:dyDescent="0.25">
      <c r="B21" s="115">
        <v>13</v>
      </c>
      <c r="C21" s="268"/>
      <c r="D21" s="255"/>
      <c r="E21" s="268"/>
      <c r="F21" s="261"/>
      <c r="G21" s="255"/>
      <c r="H21" s="255"/>
      <c r="I21" s="262"/>
      <c r="J21" s="263"/>
    </row>
    <row r="22" spans="2:10" x14ac:dyDescent="0.25">
      <c r="B22" s="115">
        <v>14</v>
      </c>
      <c r="C22" s="268"/>
      <c r="D22" s="255"/>
      <c r="E22" s="268"/>
      <c r="F22" s="261"/>
      <c r="G22" s="255"/>
      <c r="H22" s="255"/>
      <c r="I22" s="262"/>
      <c r="J22" s="263"/>
    </row>
    <row r="23" spans="2:10" x14ac:dyDescent="0.25">
      <c r="B23" s="115">
        <v>15</v>
      </c>
      <c r="C23" s="268"/>
      <c r="D23" s="255"/>
      <c r="E23" s="268"/>
      <c r="F23" s="261"/>
      <c r="G23" s="255"/>
      <c r="H23" s="255"/>
      <c r="I23" s="262"/>
      <c r="J23" s="263"/>
    </row>
    <row r="24" spans="2:10" x14ac:dyDescent="0.25">
      <c r="B24" s="115">
        <v>16</v>
      </c>
      <c r="C24" s="268"/>
      <c r="D24" s="255"/>
      <c r="E24" s="268"/>
      <c r="F24" s="261"/>
      <c r="G24" s="255"/>
      <c r="H24" s="255"/>
      <c r="I24" s="262"/>
      <c r="J24" s="263"/>
    </row>
    <row r="25" spans="2:10" x14ac:dyDescent="0.25">
      <c r="B25" s="115">
        <v>17</v>
      </c>
      <c r="C25" s="268"/>
      <c r="D25" s="255"/>
      <c r="E25" s="268"/>
      <c r="F25" s="261"/>
      <c r="G25" s="255"/>
      <c r="H25" s="255"/>
      <c r="I25" s="262"/>
      <c r="J25" s="263"/>
    </row>
    <row r="26" spans="2:10" x14ac:dyDescent="0.25">
      <c r="B26" s="115">
        <v>18</v>
      </c>
      <c r="C26" s="268"/>
      <c r="D26" s="255"/>
      <c r="E26" s="268"/>
      <c r="F26" s="261"/>
      <c r="G26" s="255"/>
      <c r="H26" s="255"/>
      <c r="I26" s="262"/>
      <c r="J26" s="263"/>
    </row>
    <row r="27" spans="2:10" x14ac:dyDescent="0.25">
      <c r="B27" s="115">
        <v>19</v>
      </c>
      <c r="C27" s="268"/>
      <c r="D27" s="255"/>
      <c r="E27" s="268"/>
      <c r="F27" s="261"/>
      <c r="G27" s="255"/>
      <c r="H27" s="255"/>
      <c r="I27" s="262"/>
      <c r="J27" s="263"/>
    </row>
    <row r="28" spans="2:10" x14ac:dyDescent="0.25">
      <c r="B28" s="115">
        <v>20</v>
      </c>
      <c r="C28" s="268"/>
      <c r="D28" s="255"/>
      <c r="E28" s="268"/>
      <c r="F28" s="261"/>
      <c r="G28" s="255"/>
      <c r="H28" s="255"/>
      <c r="I28" s="262"/>
      <c r="J28" s="263"/>
    </row>
    <row r="29" spans="2:10" x14ac:dyDescent="0.25">
      <c r="B29" s="115">
        <v>21</v>
      </c>
      <c r="C29" s="268"/>
      <c r="D29" s="255"/>
      <c r="E29" s="268"/>
      <c r="F29" s="261"/>
      <c r="G29" s="255"/>
      <c r="H29" s="255"/>
      <c r="I29" s="262"/>
      <c r="J29" s="263"/>
    </row>
    <row r="30" spans="2:10" x14ac:dyDescent="0.25">
      <c r="B30" s="115">
        <v>22</v>
      </c>
      <c r="C30" s="268"/>
      <c r="D30" s="255"/>
      <c r="E30" s="268"/>
      <c r="F30" s="261"/>
      <c r="G30" s="255"/>
      <c r="H30" s="255"/>
      <c r="I30" s="262"/>
      <c r="J30" s="263"/>
    </row>
    <row r="31" spans="2:10" x14ac:dyDescent="0.25">
      <c r="B31" s="115">
        <v>23</v>
      </c>
      <c r="C31" s="268"/>
      <c r="D31" s="255"/>
      <c r="E31" s="268"/>
      <c r="F31" s="261"/>
      <c r="G31" s="255"/>
      <c r="H31" s="255"/>
      <c r="I31" s="262"/>
      <c r="J31" s="263"/>
    </row>
    <row r="32" spans="2:10" x14ac:dyDescent="0.25">
      <c r="B32" s="115">
        <v>24</v>
      </c>
      <c r="C32" s="268"/>
      <c r="D32" s="255"/>
      <c r="E32" s="268"/>
      <c r="F32" s="261"/>
      <c r="G32" s="255"/>
      <c r="H32" s="255"/>
      <c r="I32" s="262"/>
      <c r="J32" s="263"/>
    </row>
    <row r="33" spans="2:10" x14ac:dyDescent="0.25">
      <c r="B33" s="115">
        <v>25</v>
      </c>
      <c r="C33" s="268"/>
      <c r="D33" s="255"/>
      <c r="E33" s="268"/>
      <c r="F33" s="261"/>
      <c r="G33" s="255"/>
      <c r="H33" s="255"/>
      <c r="I33" s="262"/>
      <c r="J33" s="263"/>
    </row>
    <row r="34" spans="2:10" x14ac:dyDescent="0.25">
      <c r="B34" s="115">
        <v>26</v>
      </c>
      <c r="C34" s="268"/>
      <c r="D34" s="255"/>
      <c r="E34" s="268"/>
      <c r="F34" s="261"/>
      <c r="G34" s="255"/>
      <c r="H34" s="255"/>
      <c r="I34" s="262"/>
      <c r="J34" s="263"/>
    </row>
    <row r="35" spans="2:10" x14ac:dyDescent="0.25">
      <c r="B35" s="115">
        <v>27</v>
      </c>
      <c r="C35" s="268"/>
      <c r="D35" s="255"/>
      <c r="E35" s="268"/>
      <c r="F35" s="261"/>
      <c r="G35" s="255"/>
      <c r="H35" s="255"/>
      <c r="I35" s="262"/>
      <c r="J35" s="263"/>
    </row>
    <row r="36" spans="2:10" ht="15.75" thickBot="1" x14ac:dyDescent="0.3">
      <c r="B36" s="140">
        <v>28</v>
      </c>
      <c r="C36" s="269"/>
      <c r="D36" s="256"/>
      <c r="E36" s="269"/>
      <c r="F36" s="264"/>
      <c r="G36" s="256"/>
      <c r="H36" s="256"/>
      <c r="I36" s="265"/>
      <c r="J36" s="266"/>
    </row>
    <row r="37" spans="2:10" ht="16.5" thickBot="1" x14ac:dyDescent="0.3">
      <c r="B37" s="372" t="s">
        <v>46</v>
      </c>
      <c r="C37" s="373"/>
      <c r="D37" s="373"/>
      <c r="E37" s="373"/>
      <c r="F37" s="373"/>
      <c r="G37" s="373"/>
      <c r="H37" s="373"/>
      <c r="I37" s="374"/>
      <c r="J37" s="174">
        <f>SUM(J9:J36)</f>
        <v>0</v>
      </c>
    </row>
  </sheetData>
  <mergeCells count="10">
    <mergeCell ref="E7:F7"/>
    <mergeCell ref="G7:H7"/>
    <mergeCell ref="B37:I37"/>
    <mergeCell ref="B6:J6"/>
    <mergeCell ref="B2:C2"/>
    <mergeCell ref="B3:C3"/>
    <mergeCell ref="B4:C4"/>
    <mergeCell ref="D2:J2"/>
    <mergeCell ref="D3:J3"/>
    <mergeCell ref="D4:J4"/>
  </mergeCells>
  <pageMargins left="0.511811024" right="0.511811024" top="0.78740157499999996" bottom="0.78740157499999996" header="0.31496062000000002" footer="0.31496062000000002"/>
  <pageSetup paperSize="9" scale="65" fitToHeight="0" orientation="landscape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9"/>
  <sheetViews>
    <sheetView workbookViewId="0">
      <selection activeCell="B6" sqref="B6:L6"/>
    </sheetView>
  </sheetViews>
  <sheetFormatPr defaultRowHeight="15" x14ac:dyDescent="0.25"/>
  <cols>
    <col min="2" max="2" width="5.28515625" customWidth="1"/>
    <col min="3" max="3" width="36.140625" customWidth="1"/>
    <col min="4" max="4" width="43.7109375" customWidth="1"/>
    <col min="5" max="5" width="36.85546875" customWidth="1"/>
    <col min="6" max="6" width="17.5703125" bestFit="1" customWidth="1"/>
    <col min="7" max="7" width="20.28515625" customWidth="1"/>
    <col min="8" max="8" width="16.140625" customWidth="1"/>
    <col min="10" max="10" width="20.5703125" bestFit="1" customWidth="1"/>
    <col min="11" max="11" width="15.42578125" bestFit="1" customWidth="1"/>
    <col min="12" max="12" width="17" bestFit="1" customWidth="1"/>
  </cols>
  <sheetData>
    <row r="1" spans="2:12" ht="15.75" thickBot="1" x14ac:dyDescent="0.3"/>
    <row r="2" spans="2:12" ht="15.75" x14ac:dyDescent="0.25">
      <c r="B2" s="345" t="s">
        <v>4</v>
      </c>
      <c r="C2" s="346"/>
      <c r="D2" s="323" t="str">
        <f>Identificação!E9</f>
        <v>ESCREVA AQUI</v>
      </c>
      <c r="E2" s="323"/>
      <c r="F2" s="323"/>
      <c r="G2" s="323"/>
      <c r="H2" s="323"/>
      <c r="I2" s="323"/>
      <c r="J2" s="323"/>
      <c r="K2" s="323"/>
      <c r="L2" s="324"/>
    </row>
    <row r="3" spans="2:12" ht="15.75" x14ac:dyDescent="0.25">
      <c r="B3" s="347" t="s">
        <v>5</v>
      </c>
      <c r="C3" s="348"/>
      <c r="D3" s="351" t="str">
        <f>Identificação!E10</f>
        <v>000/2022</v>
      </c>
      <c r="E3" s="351"/>
      <c r="F3" s="351"/>
      <c r="G3" s="351"/>
      <c r="H3" s="351"/>
      <c r="I3" s="351"/>
      <c r="J3" s="351"/>
      <c r="K3" s="351"/>
      <c r="L3" s="352"/>
    </row>
    <row r="4" spans="2:12" ht="16.5" thickBot="1" x14ac:dyDescent="0.3">
      <c r="B4" s="349" t="s">
        <v>31</v>
      </c>
      <c r="C4" s="350"/>
      <c r="D4" s="353" t="str">
        <f>Identificação!E11</f>
        <v>01/01/2022 A 31/12/2022</v>
      </c>
      <c r="E4" s="354"/>
      <c r="F4" s="354"/>
      <c r="G4" s="354"/>
      <c r="H4" s="354"/>
      <c r="I4" s="354"/>
      <c r="J4" s="354"/>
      <c r="K4" s="354"/>
      <c r="L4" s="355"/>
    </row>
    <row r="5" spans="2:12" ht="15.75" thickBot="1" x14ac:dyDescent="0.3"/>
    <row r="6" spans="2:12" ht="18.75" customHeight="1" thickBot="1" x14ac:dyDescent="0.3">
      <c r="B6" s="380" t="s">
        <v>62</v>
      </c>
      <c r="C6" s="381"/>
      <c r="D6" s="381"/>
      <c r="E6" s="381"/>
      <c r="F6" s="381"/>
      <c r="G6" s="381"/>
      <c r="H6" s="381"/>
      <c r="I6" s="381"/>
      <c r="J6" s="381"/>
      <c r="K6" s="381"/>
      <c r="L6" s="382"/>
    </row>
    <row r="7" spans="2:12" ht="16.5" thickBot="1" x14ac:dyDescent="0.3">
      <c r="B7" s="109"/>
      <c r="C7" s="109"/>
      <c r="D7" s="175"/>
      <c r="E7" s="383" t="s">
        <v>34</v>
      </c>
      <c r="F7" s="384"/>
      <c r="G7" s="385"/>
      <c r="H7" s="364" t="s">
        <v>55</v>
      </c>
      <c r="I7" s="386"/>
      <c r="J7" s="365"/>
      <c r="K7" s="387" t="s">
        <v>56</v>
      </c>
      <c r="L7" s="388"/>
    </row>
    <row r="8" spans="2:12" ht="32.25" thickBot="1" x14ac:dyDescent="0.3">
      <c r="B8" s="172" t="s">
        <v>23</v>
      </c>
      <c r="C8" s="129" t="s">
        <v>35</v>
      </c>
      <c r="D8" s="129" t="s">
        <v>57</v>
      </c>
      <c r="E8" s="191" t="s">
        <v>37</v>
      </c>
      <c r="F8" s="191" t="s">
        <v>38</v>
      </c>
      <c r="G8" s="166" t="s">
        <v>58</v>
      </c>
      <c r="H8" s="166" t="s">
        <v>59</v>
      </c>
      <c r="I8" s="129" t="s">
        <v>53</v>
      </c>
      <c r="J8" s="129" t="s">
        <v>54</v>
      </c>
      <c r="K8" s="129" t="s">
        <v>60</v>
      </c>
      <c r="L8" s="147" t="s">
        <v>61</v>
      </c>
    </row>
    <row r="9" spans="2:12" x14ac:dyDescent="0.25">
      <c r="B9" s="110">
        <v>1</v>
      </c>
      <c r="C9" s="187"/>
      <c r="D9" s="187"/>
      <c r="E9" s="188"/>
      <c r="F9" s="176"/>
      <c r="G9" s="188"/>
      <c r="H9" s="177"/>
      <c r="I9" s="189"/>
      <c r="J9" s="178"/>
      <c r="K9" s="190"/>
      <c r="L9" s="179"/>
    </row>
    <row r="10" spans="2:12" x14ac:dyDescent="0.25">
      <c r="B10" s="115">
        <v>2</v>
      </c>
      <c r="C10" s="122"/>
      <c r="D10" s="180"/>
      <c r="E10" s="123"/>
      <c r="F10" s="124"/>
      <c r="G10" s="123"/>
      <c r="H10" s="123"/>
      <c r="I10" s="123"/>
      <c r="J10" s="126"/>
      <c r="K10" s="181"/>
      <c r="L10" s="182"/>
    </row>
    <row r="11" spans="2:12" x14ac:dyDescent="0.25">
      <c r="B11" s="115">
        <v>3</v>
      </c>
      <c r="C11" s="122"/>
      <c r="D11" s="180"/>
      <c r="E11" s="123"/>
      <c r="F11" s="124"/>
      <c r="G11" s="123"/>
      <c r="H11" s="123"/>
      <c r="I11" s="123"/>
      <c r="J11" s="126"/>
      <c r="K11" s="181"/>
      <c r="L11" s="182"/>
    </row>
    <row r="12" spans="2:12" x14ac:dyDescent="0.25">
      <c r="B12" s="115">
        <v>4</v>
      </c>
      <c r="C12" s="122"/>
      <c r="D12" s="180"/>
      <c r="E12" s="123"/>
      <c r="F12" s="124"/>
      <c r="G12" s="123"/>
      <c r="H12" s="123"/>
      <c r="I12" s="123"/>
      <c r="J12" s="126"/>
      <c r="K12" s="181"/>
      <c r="L12" s="182"/>
    </row>
    <row r="13" spans="2:12" x14ac:dyDescent="0.25">
      <c r="B13" s="115">
        <v>5</v>
      </c>
      <c r="C13" s="122"/>
      <c r="D13" s="180"/>
      <c r="E13" s="123"/>
      <c r="F13" s="124"/>
      <c r="G13" s="123"/>
      <c r="H13" s="123"/>
      <c r="I13" s="123"/>
      <c r="J13" s="126"/>
      <c r="K13" s="181"/>
      <c r="L13" s="182"/>
    </row>
    <row r="14" spans="2:12" x14ac:dyDescent="0.25">
      <c r="B14" s="115">
        <v>6</v>
      </c>
      <c r="C14" s="122"/>
      <c r="D14" s="180"/>
      <c r="E14" s="123"/>
      <c r="F14" s="124"/>
      <c r="G14" s="123"/>
      <c r="H14" s="123"/>
      <c r="I14" s="123"/>
      <c r="J14" s="126"/>
      <c r="K14" s="181"/>
      <c r="L14" s="182"/>
    </row>
    <row r="15" spans="2:12" x14ac:dyDescent="0.25">
      <c r="B15" s="115">
        <v>7</v>
      </c>
      <c r="C15" s="122"/>
      <c r="D15" s="180"/>
      <c r="E15" s="123"/>
      <c r="F15" s="124"/>
      <c r="G15" s="123"/>
      <c r="H15" s="123"/>
      <c r="I15" s="123"/>
      <c r="J15" s="126"/>
      <c r="K15" s="181"/>
      <c r="L15" s="182"/>
    </row>
    <row r="16" spans="2:12" x14ac:dyDescent="0.25">
      <c r="B16" s="115">
        <v>8</v>
      </c>
      <c r="C16" s="122"/>
      <c r="D16" s="180"/>
      <c r="E16" s="123"/>
      <c r="F16" s="124"/>
      <c r="G16" s="123"/>
      <c r="H16" s="123"/>
      <c r="I16" s="123"/>
      <c r="J16" s="126"/>
      <c r="K16" s="181"/>
      <c r="L16" s="182"/>
    </row>
    <row r="17" spans="2:12" x14ac:dyDescent="0.25">
      <c r="B17" s="115">
        <v>9</v>
      </c>
      <c r="C17" s="122"/>
      <c r="D17" s="180"/>
      <c r="E17" s="123"/>
      <c r="F17" s="124"/>
      <c r="G17" s="123"/>
      <c r="H17" s="123"/>
      <c r="I17" s="123"/>
      <c r="J17" s="126"/>
      <c r="K17" s="181"/>
      <c r="L17" s="182"/>
    </row>
    <row r="18" spans="2:12" x14ac:dyDescent="0.25">
      <c r="B18" s="115">
        <v>10</v>
      </c>
      <c r="C18" s="122"/>
      <c r="D18" s="180"/>
      <c r="E18" s="123"/>
      <c r="F18" s="124"/>
      <c r="G18" s="123"/>
      <c r="H18" s="123"/>
      <c r="I18" s="123"/>
      <c r="J18" s="126"/>
      <c r="K18" s="181"/>
      <c r="L18" s="182"/>
    </row>
    <row r="19" spans="2:12" x14ac:dyDescent="0.25">
      <c r="B19" s="115">
        <v>11</v>
      </c>
      <c r="C19" s="122"/>
      <c r="D19" s="180"/>
      <c r="E19" s="123"/>
      <c r="F19" s="124"/>
      <c r="G19" s="123"/>
      <c r="H19" s="123"/>
      <c r="I19" s="123"/>
      <c r="J19" s="126"/>
      <c r="K19" s="181"/>
      <c r="L19" s="182"/>
    </row>
    <row r="20" spans="2:12" x14ac:dyDescent="0.25">
      <c r="B20" s="115">
        <v>12</v>
      </c>
      <c r="C20" s="122"/>
      <c r="D20" s="180"/>
      <c r="E20" s="123"/>
      <c r="F20" s="124"/>
      <c r="G20" s="123"/>
      <c r="H20" s="123"/>
      <c r="I20" s="123"/>
      <c r="J20" s="126"/>
      <c r="K20" s="181"/>
      <c r="L20" s="182"/>
    </row>
    <row r="21" spans="2:12" x14ac:dyDescent="0.25">
      <c r="B21" s="115">
        <v>13</v>
      </c>
      <c r="C21" s="122"/>
      <c r="D21" s="180"/>
      <c r="E21" s="123"/>
      <c r="F21" s="124"/>
      <c r="G21" s="123"/>
      <c r="H21" s="123"/>
      <c r="I21" s="123"/>
      <c r="J21" s="126"/>
      <c r="K21" s="181"/>
      <c r="L21" s="182"/>
    </row>
    <row r="22" spans="2:12" x14ac:dyDescent="0.25">
      <c r="B22" s="115">
        <v>14</v>
      </c>
      <c r="C22" s="122"/>
      <c r="D22" s="180"/>
      <c r="E22" s="123"/>
      <c r="F22" s="124"/>
      <c r="G22" s="123"/>
      <c r="H22" s="123"/>
      <c r="I22" s="123"/>
      <c r="J22" s="126"/>
      <c r="K22" s="181"/>
      <c r="L22" s="182"/>
    </row>
    <row r="23" spans="2:12" x14ac:dyDescent="0.25">
      <c r="B23" s="115">
        <v>15</v>
      </c>
      <c r="C23" s="122"/>
      <c r="D23" s="180"/>
      <c r="E23" s="123"/>
      <c r="F23" s="124"/>
      <c r="G23" s="123"/>
      <c r="H23" s="123"/>
      <c r="I23" s="123"/>
      <c r="J23" s="126"/>
      <c r="K23" s="181"/>
      <c r="L23" s="182"/>
    </row>
    <row r="24" spans="2:12" x14ac:dyDescent="0.25">
      <c r="B24" s="115">
        <v>16</v>
      </c>
      <c r="C24" s="122"/>
      <c r="D24" s="180"/>
      <c r="E24" s="123"/>
      <c r="F24" s="124"/>
      <c r="G24" s="123"/>
      <c r="H24" s="123"/>
      <c r="I24" s="123"/>
      <c r="J24" s="126"/>
      <c r="K24" s="181"/>
      <c r="L24" s="182"/>
    </row>
    <row r="25" spans="2:12" x14ac:dyDescent="0.25">
      <c r="B25" s="115">
        <v>17</v>
      </c>
      <c r="C25" s="122"/>
      <c r="D25" s="180"/>
      <c r="E25" s="123"/>
      <c r="F25" s="124"/>
      <c r="G25" s="123"/>
      <c r="H25" s="123"/>
      <c r="I25" s="123"/>
      <c r="J25" s="126"/>
      <c r="K25" s="181"/>
      <c r="L25" s="182"/>
    </row>
    <row r="26" spans="2:12" x14ac:dyDescent="0.25">
      <c r="B26" s="115">
        <v>18</v>
      </c>
      <c r="C26" s="122"/>
      <c r="D26" s="180"/>
      <c r="E26" s="123"/>
      <c r="F26" s="124"/>
      <c r="G26" s="123"/>
      <c r="H26" s="123"/>
      <c r="I26" s="123"/>
      <c r="J26" s="126"/>
      <c r="K26" s="181"/>
      <c r="L26" s="182"/>
    </row>
    <row r="27" spans="2:12" x14ac:dyDescent="0.25">
      <c r="B27" s="115">
        <v>19</v>
      </c>
      <c r="C27" s="122"/>
      <c r="D27" s="180"/>
      <c r="E27" s="123"/>
      <c r="F27" s="124"/>
      <c r="G27" s="123"/>
      <c r="H27" s="123"/>
      <c r="I27" s="123"/>
      <c r="J27" s="126"/>
      <c r="K27" s="181"/>
      <c r="L27" s="182"/>
    </row>
    <row r="28" spans="2:12" x14ac:dyDescent="0.25">
      <c r="B28" s="115">
        <v>20</v>
      </c>
      <c r="C28" s="122"/>
      <c r="D28" s="180"/>
      <c r="E28" s="123"/>
      <c r="F28" s="124"/>
      <c r="G28" s="123"/>
      <c r="H28" s="123"/>
      <c r="I28" s="123"/>
      <c r="J28" s="126"/>
      <c r="K28" s="181"/>
      <c r="L28" s="182"/>
    </row>
    <row r="29" spans="2:12" x14ac:dyDescent="0.25">
      <c r="B29" s="115">
        <v>21</v>
      </c>
      <c r="C29" s="122"/>
      <c r="D29" s="180"/>
      <c r="E29" s="123"/>
      <c r="F29" s="124"/>
      <c r="G29" s="123"/>
      <c r="H29" s="123"/>
      <c r="I29" s="123"/>
      <c r="J29" s="126"/>
      <c r="K29" s="181"/>
      <c r="L29" s="182"/>
    </row>
    <row r="30" spans="2:12" x14ac:dyDescent="0.25">
      <c r="B30" s="115">
        <v>22</v>
      </c>
      <c r="C30" s="122"/>
      <c r="D30" s="180"/>
      <c r="E30" s="123"/>
      <c r="F30" s="124"/>
      <c r="G30" s="123"/>
      <c r="H30" s="123"/>
      <c r="I30" s="123"/>
      <c r="J30" s="126"/>
      <c r="K30" s="181"/>
      <c r="L30" s="182"/>
    </row>
    <row r="31" spans="2:12" x14ac:dyDescent="0.25">
      <c r="B31" s="115">
        <v>23</v>
      </c>
      <c r="C31" s="122"/>
      <c r="D31" s="180"/>
      <c r="E31" s="123"/>
      <c r="F31" s="124"/>
      <c r="G31" s="123"/>
      <c r="H31" s="123"/>
      <c r="I31" s="123"/>
      <c r="J31" s="126"/>
      <c r="K31" s="181"/>
      <c r="L31" s="182"/>
    </row>
    <row r="32" spans="2:12" x14ac:dyDescent="0.25">
      <c r="B32" s="115">
        <v>24</v>
      </c>
      <c r="C32" s="122"/>
      <c r="D32" s="180"/>
      <c r="E32" s="123"/>
      <c r="F32" s="124"/>
      <c r="G32" s="123"/>
      <c r="H32" s="123"/>
      <c r="I32" s="123"/>
      <c r="J32" s="126"/>
      <c r="K32" s="181"/>
      <c r="L32" s="182"/>
    </row>
    <row r="33" spans="2:12" x14ac:dyDescent="0.25">
      <c r="B33" s="115">
        <v>25</v>
      </c>
      <c r="C33" s="122"/>
      <c r="D33" s="180"/>
      <c r="E33" s="123"/>
      <c r="F33" s="124"/>
      <c r="G33" s="123"/>
      <c r="H33" s="123"/>
      <c r="I33" s="123"/>
      <c r="J33" s="126"/>
      <c r="K33" s="181"/>
      <c r="L33" s="182"/>
    </row>
    <row r="34" spans="2:12" x14ac:dyDescent="0.25">
      <c r="B34" s="115">
        <v>26</v>
      </c>
      <c r="C34" s="122"/>
      <c r="D34" s="180"/>
      <c r="E34" s="123"/>
      <c r="F34" s="124"/>
      <c r="G34" s="123"/>
      <c r="H34" s="123"/>
      <c r="I34" s="123"/>
      <c r="J34" s="126"/>
      <c r="K34" s="181"/>
      <c r="L34" s="182"/>
    </row>
    <row r="35" spans="2:12" x14ac:dyDescent="0.25">
      <c r="B35" s="115">
        <v>27</v>
      </c>
      <c r="C35" s="122"/>
      <c r="D35" s="180"/>
      <c r="E35" s="123"/>
      <c r="F35" s="124"/>
      <c r="G35" s="123"/>
      <c r="H35" s="123"/>
      <c r="I35" s="123"/>
      <c r="J35" s="126"/>
      <c r="K35" s="181"/>
      <c r="L35" s="182"/>
    </row>
    <row r="36" spans="2:12" x14ac:dyDescent="0.25">
      <c r="B36" s="115">
        <v>28</v>
      </c>
      <c r="C36" s="122"/>
      <c r="D36" s="180"/>
      <c r="E36" s="123"/>
      <c r="F36" s="124"/>
      <c r="G36" s="123"/>
      <c r="H36" s="123"/>
      <c r="I36" s="123"/>
      <c r="J36" s="126"/>
      <c r="K36" s="181"/>
      <c r="L36" s="182"/>
    </row>
    <row r="37" spans="2:12" x14ac:dyDescent="0.25">
      <c r="B37" s="140">
        <v>29</v>
      </c>
      <c r="C37" s="160"/>
      <c r="D37" s="183"/>
      <c r="E37" s="161"/>
      <c r="F37" s="162"/>
      <c r="G37" s="161"/>
      <c r="H37" s="161"/>
      <c r="I37" s="161"/>
      <c r="J37" s="164"/>
      <c r="K37" s="184"/>
      <c r="L37" s="185"/>
    </row>
    <row r="38" spans="2:12" ht="16.5" thickBot="1" x14ac:dyDescent="0.3">
      <c r="B38" s="389" t="s">
        <v>46</v>
      </c>
      <c r="C38" s="390"/>
      <c r="D38" s="390"/>
      <c r="E38" s="390"/>
      <c r="F38" s="390"/>
      <c r="G38" s="390"/>
      <c r="H38" s="390"/>
      <c r="I38" s="391"/>
      <c r="J38" s="186"/>
      <c r="K38" s="170">
        <f>SUM(K9:K37)</f>
        <v>0</v>
      </c>
      <c r="L38" s="170">
        <f>SUM(L9:L37)</f>
        <v>0</v>
      </c>
    </row>
    <row r="39" spans="2:12" ht="16.5" thickBot="1" x14ac:dyDescent="0.3">
      <c r="B39" s="133"/>
      <c r="C39" s="109"/>
      <c r="D39" s="175"/>
      <c r="E39" s="109"/>
      <c r="F39" s="109"/>
      <c r="G39" s="109"/>
      <c r="H39" s="109"/>
      <c r="I39" s="109"/>
      <c r="J39" s="109"/>
      <c r="K39" s="378">
        <f>K38+L38</f>
        <v>0</v>
      </c>
      <c r="L39" s="379"/>
    </row>
  </sheetData>
  <mergeCells count="12">
    <mergeCell ref="K39:L39"/>
    <mergeCell ref="B2:C2"/>
    <mergeCell ref="B3:C3"/>
    <mergeCell ref="B4:C4"/>
    <mergeCell ref="D3:L3"/>
    <mergeCell ref="D2:L2"/>
    <mergeCell ref="D4:L4"/>
    <mergeCell ref="B6:L6"/>
    <mergeCell ref="E7:G7"/>
    <mergeCell ref="H7:J7"/>
    <mergeCell ref="K7:L7"/>
    <mergeCell ref="B38:I38"/>
  </mergeCells>
  <pageMargins left="0.511811024" right="0.511811024" top="0.78740157499999996" bottom="0.78740157499999996" header="0.31496062000000002" footer="0.31496062000000002"/>
  <pageSetup paperSize="9" scale="55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Identificação</vt:lpstr>
      <vt:lpstr>Orçamento</vt:lpstr>
      <vt:lpstr>Usos e Fontes</vt:lpstr>
      <vt:lpstr>Vencimentos</vt:lpstr>
      <vt:lpstr>Material</vt:lpstr>
      <vt:lpstr>STPF</vt:lpstr>
      <vt:lpstr>STPJ</vt:lpstr>
      <vt:lpstr>Obras e Instalações</vt:lpstr>
      <vt:lpstr>Equipamento</vt:lpstr>
      <vt:lpstr>Conciliação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Wallace Anderson Fernandes de Albuquerque</dc:creator>
  <cp:lastModifiedBy>Wallace Anderson Fernandes de Albuquerque</cp:lastModifiedBy>
  <cp:lastPrinted>2021-12-15T16:05:22Z</cp:lastPrinted>
  <dcterms:created xsi:type="dcterms:W3CDTF">2021-12-13T12:53:46Z</dcterms:created>
  <dcterms:modified xsi:type="dcterms:W3CDTF">2021-12-29T13:23:31Z</dcterms:modified>
</cp:coreProperties>
</file>